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queryTables/queryTable1.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queryTables/queryTable2.xml" ContentType="application/vnd.openxmlformats-officedocument.spreadsheetml.query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02. SUPVIF\05. Relatório de Desempenho 2025\Modelos - SEI-2200030007622025 - Revisado\"/>
    </mc:Choice>
  </mc:AlternateContent>
  <xr:revisionPtr revIDLastSave="0" documentId="13_ncr:1_{91C59729-E45B-42E2-9E8A-CF51FED70F51}" xr6:coauthVersionLast="47" xr6:coauthVersionMax="47" xr10:uidLastSave="{00000000-0000-0000-0000-000000000000}"/>
  <bookViews>
    <workbookView xWindow="28680" yWindow="-2445" windowWidth="29040" windowHeight="15720" xr2:uid="{E456E2CC-FE3C-4233-B5EA-9AD2842B084B}"/>
  </bookViews>
  <sheets>
    <sheet name="Cadastro" sheetId="2" r:id="rId1"/>
    <sheet name="Checklist" sheetId="1" r:id="rId2"/>
    <sheet name="Empregos" sheetId="4" r:id="rId3"/>
    <sheet name="Investimentos" sheetId="5" r:id="rId4"/>
    <sheet name="Área" sheetId="6" r:id="rId5"/>
    <sheet name="Socioeconômico e Ambiental" sheetId="7" r:id="rId6"/>
    <sheet name="Apoio" sheetId="3" state="hidden" r:id="rId7"/>
  </sheets>
  <definedNames>
    <definedName name="DadosExternos_1" localSheetId="6" hidden="1">Apoio!$B$4:$D$96</definedName>
    <definedName name="DadosExternos_2" localSheetId="6" hidden="1">Apoio!$F$4:$I$45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E10" i="2"/>
  <c r="F10" i="2" s="1"/>
  <c r="E14" i="6"/>
  <c r="C20" i="6"/>
  <c r="E16" i="5"/>
  <c r="E18" i="5"/>
  <c r="E15" i="5"/>
  <c r="E17" i="5"/>
  <c r="E19" i="5"/>
  <c r="E20" i="5"/>
  <c r="E21" i="5"/>
  <c r="E22" i="5"/>
  <c r="E23" i="5"/>
  <c r="E24" i="5"/>
  <c r="E25" i="5"/>
  <c r="C13" i="4"/>
  <c r="C22" i="4" s="1"/>
  <c r="E39" i="4"/>
  <c r="E40" i="4"/>
  <c r="E41" i="4"/>
  <c r="E42" i="4"/>
  <c r="E43" i="4"/>
  <c r="E44" i="4"/>
  <c r="C25" i="2"/>
  <c r="E36" i="4" l="1"/>
  <c r="C23" i="4"/>
  <c r="D20" i="6"/>
  <c r="E45" i="4"/>
  <c r="C14" i="4" l="1"/>
  <c r="C15" i="4"/>
  <c r="D24" i="4"/>
  <c r="C30" i="4" l="1"/>
  <c r="F12" i="1"/>
  <c r="F13" i="1"/>
  <c r="F14" i="1"/>
  <c r="F15" i="1"/>
  <c r="F16" i="1"/>
  <c r="F17" i="1"/>
  <c r="F18" i="1"/>
  <c r="F20" i="1"/>
  <c r="C39" i="4" l="1"/>
  <c r="E25" i="2"/>
  <c r="C31" i="4"/>
  <c r="C32" i="4" s="1"/>
  <c r="E64" i="2"/>
  <c r="D26" i="5"/>
  <c r="C40" i="4" l="1"/>
  <c r="C33" i="4"/>
  <c r="C41" i="4"/>
  <c r="C34" i="4" l="1"/>
  <c r="C42" i="4"/>
  <c r="E9" i="1"/>
  <c r="F9" i="1" s="1"/>
  <c r="E26" i="5"/>
  <c r="C35" i="4" l="1"/>
  <c r="C43" i="4"/>
  <c r="E36" i="2"/>
  <c r="C44" i="4" l="1"/>
  <c r="E2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C5A616-2FFE-4ABA-9A9D-CC8D3E49FA03}" keepAlive="1" name="Consulta - Tab_Decretos" description="Conexão com a consulta 'Tab_Decretos' na pasta de trabalho." type="5" refreshedVersion="8" background="1" saveData="1">
    <dbPr connection="Provider=Microsoft.Mashup.OleDb.1;Data Source=$Workbook$;Location=Tab_Decretos;Extended Properties=&quot;&quot;" command="SELECT * FROM [Tab_Decretos]"/>
  </connection>
  <connection id="2" xr16:uid="{CEAC8427-E085-4490-B44B-642322300201}" keepAlive="1" name="Consulta - Tab_Leg" description="Conexão com a consulta 'Tab_Leg' na pasta de trabalho." type="5" refreshedVersion="8" background="1" saveData="1">
    <dbPr connection="Provider=Microsoft.Mashup.OleDb.1;Data Source=$Workbook$;Location=Tab_Leg;Extended Properties=&quot;&quot;" command="SELECT * FROM [Tab_Leg]"/>
  </connection>
  <connection id="3" xr16:uid="{DB235253-DC9C-414C-A05F-F9451F9F54DF}" keepAlive="1" name="Consulta - Tab_Legislação" description="Conexão com a consulta 'Tab_Legislação' na pasta de trabalho." type="5" refreshedVersion="8" background="1" saveData="1">
    <dbPr connection="Provider=Microsoft.Mashup.OleDb.1;Data Source=$Workbook$;Location=Tab_Legislação;Extended Properties=&quot;&quot;" command="SELECT * FROM [Tab_Legislação]"/>
  </connection>
  <connection id="4" xr16:uid="{4ED4ED10-42D3-441E-922A-A473413A1CD4}" keepAlive="1" name="Consulta - Tab_Municípios" description="Conexão com a consulta 'Tab_Municípios' na pasta de trabalho." type="5" refreshedVersion="8" background="1" saveData="1">
    <dbPr connection="Provider=Microsoft.Mashup.OleDb.1;Data Source=$Workbook$;Location=Tab_Municípios;Extended Properties=&quot;&quot;" command="SELECT * FROM [Tab_Municípios]"/>
  </connection>
</connections>
</file>

<file path=xl/sharedStrings.xml><?xml version="1.0" encoding="utf-8"?>
<sst xmlns="http://schemas.openxmlformats.org/spreadsheetml/2006/main" count="576" uniqueCount="406">
  <si>
    <t>1.1</t>
  </si>
  <si>
    <t>1.2</t>
  </si>
  <si>
    <t>1.3</t>
  </si>
  <si>
    <r>
      <rPr>
        <b/>
        <sz val="10"/>
        <color theme="1"/>
        <rFont val="Aptos Display"/>
        <family val="2"/>
      </rPr>
      <t>SUPVIF</t>
    </r>
    <r>
      <rPr>
        <sz val="10"/>
        <color theme="1"/>
        <rFont val="Aptos Display"/>
        <family val="2"/>
      </rPr>
      <t xml:space="preserve"> - Superintendência de Verificação de Incentivos Fiscais</t>
    </r>
  </si>
  <si>
    <t>Município</t>
  </si>
  <si>
    <t>N.º</t>
  </si>
  <si>
    <t>Região</t>
  </si>
  <si>
    <t>Angra dos Reis</t>
  </si>
  <si>
    <t>Costa Verde</t>
  </si>
  <si>
    <t>Aperibé</t>
  </si>
  <si>
    <t>Noroeste Fluminense</t>
  </si>
  <si>
    <t>Araruama</t>
  </si>
  <si>
    <t>Baixadas Litorâneas</t>
  </si>
  <si>
    <t>Areal</t>
  </si>
  <si>
    <t>Centro-Sul Fluminense</t>
  </si>
  <si>
    <t>Armação dos Búzios</t>
  </si>
  <si>
    <t>Arraial do Cabo</t>
  </si>
  <si>
    <t>Barra do Piraí</t>
  </si>
  <si>
    <t>Médio Paraíba</t>
  </si>
  <si>
    <t>Barra Mansa</t>
  </si>
  <si>
    <t>Belford Roxo</t>
  </si>
  <si>
    <t>Metropolitana</t>
  </si>
  <si>
    <t>Bom Jardim</t>
  </si>
  <si>
    <t>Serrana</t>
  </si>
  <si>
    <t>Bom Jesus do Itabapoana</t>
  </si>
  <si>
    <t>Cabo Frio</t>
  </si>
  <si>
    <t>Cachoeiras de Macacu</t>
  </si>
  <si>
    <t>Cambuci</t>
  </si>
  <si>
    <t>Campos dos Goytacazes</t>
  </si>
  <si>
    <t>Norte Fluminense</t>
  </si>
  <si>
    <t>Cantagalo</t>
  </si>
  <si>
    <t>Carapebus</t>
  </si>
  <si>
    <t>Cardoso Moreira</t>
  </si>
  <si>
    <t>Carmo</t>
  </si>
  <si>
    <t>Casimiro de Abreu</t>
  </si>
  <si>
    <t>Comendador Levy Gasparian</t>
  </si>
  <si>
    <t>Conceição de Macabu</t>
  </si>
  <si>
    <t>Cordeiro</t>
  </si>
  <si>
    <t>Duas Barras</t>
  </si>
  <si>
    <t>Duque de Caxias</t>
  </si>
  <si>
    <t>Engenheiro Paulo de Frontin</t>
  </si>
  <si>
    <t>Guapimirim</t>
  </si>
  <si>
    <t>Iguaba Grande</t>
  </si>
  <si>
    <t>Itaboraí</t>
  </si>
  <si>
    <t>Itaguaí</t>
  </si>
  <si>
    <t>Italva</t>
  </si>
  <si>
    <t>Itaocara</t>
  </si>
  <si>
    <t>Itaperuna</t>
  </si>
  <si>
    <t>Itatiaia</t>
  </si>
  <si>
    <t>Japeri</t>
  </si>
  <si>
    <t>Laje do Muriaé</t>
  </si>
  <si>
    <t>Macaé</t>
  </si>
  <si>
    <t>Macuco</t>
  </si>
  <si>
    <t>Magé</t>
  </si>
  <si>
    <t>Mangaratiba</t>
  </si>
  <si>
    <t>Maricá</t>
  </si>
  <si>
    <t>Mendes</t>
  </si>
  <si>
    <t>Mesquita</t>
  </si>
  <si>
    <t>Miguel Pereira</t>
  </si>
  <si>
    <t>Miracema</t>
  </si>
  <si>
    <t>Natividade</t>
  </si>
  <si>
    <t>Nilópolis</t>
  </si>
  <si>
    <t>Niterói</t>
  </si>
  <si>
    <t>Nova Friburgo</t>
  </si>
  <si>
    <t>Nova Iguaçu</t>
  </si>
  <si>
    <t>Paracambi</t>
  </si>
  <si>
    <t>Paraíba do Sul</t>
  </si>
  <si>
    <t>Paraty</t>
  </si>
  <si>
    <t>Paty do Alferes</t>
  </si>
  <si>
    <t>Petrópolis</t>
  </si>
  <si>
    <t>Pinheiral</t>
  </si>
  <si>
    <t>Piraí</t>
  </si>
  <si>
    <t>Porciúncula</t>
  </si>
  <si>
    <t>Porto Real</t>
  </si>
  <si>
    <t>Quatis</t>
  </si>
  <si>
    <t>Queimados</t>
  </si>
  <si>
    <t>Quissamã</t>
  </si>
  <si>
    <t>Resende</t>
  </si>
  <si>
    <t>Rio Bonito</t>
  </si>
  <si>
    <t>Rio Claro</t>
  </si>
  <si>
    <t>Rio das Flores</t>
  </si>
  <si>
    <t>Rio das Ostras</t>
  </si>
  <si>
    <t>Rio de Janeiro</t>
  </si>
  <si>
    <t>Santa Maria Madalena</t>
  </si>
  <si>
    <t>Santo Antônio de Pádua</t>
  </si>
  <si>
    <t>São Fidélis</t>
  </si>
  <si>
    <t>São Francisco de Itabapoana</t>
  </si>
  <si>
    <t>São Gonçalo</t>
  </si>
  <si>
    <t>São João da Barra</t>
  </si>
  <si>
    <t>São João de Meriti</t>
  </si>
  <si>
    <t>São José de Ubá</t>
  </si>
  <si>
    <t>São José do Vale do Rio Preto</t>
  </si>
  <si>
    <t>São Pedro da Aldeia</t>
  </si>
  <si>
    <t>São Sebastião do Alto</t>
  </si>
  <si>
    <t>Sapucaia</t>
  </si>
  <si>
    <t>Saquarema</t>
  </si>
  <si>
    <t>Seropédica</t>
  </si>
  <si>
    <t>Silva Jardim</t>
  </si>
  <si>
    <t>Sumidouro</t>
  </si>
  <si>
    <t>Tanguá</t>
  </si>
  <si>
    <t>Teresópolis</t>
  </si>
  <si>
    <t>Trajano de Moraes</t>
  </si>
  <si>
    <t>Três Rios</t>
  </si>
  <si>
    <t>Valença</t>
  </si>
  <si>
    <t>Varre-Sai</t>
  </si>
  <si>
    <t>Vassouras</t>
  </si>
  <si>
    <t>Volta Redonda</t>
  </si>
  <si>
    <t>Tipo</t>
  </si>
  <si>
    <t>Legislação</t>
  </si>
  <si>
    <t>Disposição</t>
  </si>
  <si>
    <t>Lei</t>
  </si>
  <si>
    <t>Lei n.º 4166/03</t>
  </si>
  <si>
    <t>Naval</t>
  </si>
  <si>
    <t xml:space="preserve">Dispõe sobre a concessão da incentivos fiscais às empresas que realizem atividade de reparos ou construção naval e náutica. </t>
  </si>
  <si>
    <t>Lei n. º 4.169/03</t>
  </si>
  <si>
    <t>Reciclagem</t>
  </si>
  <si>
    <t>Dispõe sobre a concessão de incentivos fiscais às indústrias de transformação e reciclagem de produtos plásticos que vierem a se instalar da baixada fluminense</t>
  </si>
  <si>
    <t>Lei n.º 4.174/03</t>
  </si>
  <si>
    <t>Área de influência do Porto de Sepetiba</t>
  </si>
  <si>
    <t>Dispõe sobre a concessão de incentivos fiscais às empresas que vierem a expandir ou implantar suas atividades na área de influência do Porto de Sepetiba.</t>
  </si>
  <si>
    <t>Lei n.º 4.177/03</t>
  </si>
  <si>
    <t>Agronegócio</t>
  </si>
  <si>
    <t>Dispõe Sobre a concessão de benficios fiscais para o setor de agronegócio e da agricultuta familiar.</t>
  </si>
  <si>
    <t>Lei n.º 4.178/03</t>
  </si>
  <si>
    <t>Metal - Mecânico</t>
  </si>
  <si>
    <t>Dispõe sobre a concessão de incentivos fiscais para as indústrias do setor de reciclagem e dá outras providências.</t>
  </si>
  <si>
    <t>Lei n.º 4.182/03</t>
  </si>
  <si>
    <t>Têxtil</t>
  </si>
  <si>
    <t>Dispõe sobre a Concessão de Benefícios Fiscais às Indústrias do Setor Têxtil, Aviamentos e de Confecção do Estado do Rio de Janeiro.</t>
  </si>
  <si>
    <t>Lei n.º 6.331/12</t>
  </si>
  <si>
    <t>Dispõe Sobre Aplicação De Regime Especial De Tributação Para Estabelecimentos Fabricantes De Produtos Têxteis, De Confecções E Aviamentos, Nas Condições Que Especifica.</t>
  </si>
  <si>
    <t>Lei n.º 6.979/15</t>
  </si>
  <si>
    <t>Indústria</t>
  </si>
  <si>
    <t>Dispõe sobre tratamento tributário especial de caráter regional aplicado a estabelecimentos industriais do Estado do Rio de Janeiro.</t>
  </si>
  <si>
    <t>Lei n.º 8.484/19</t>
  </si>
  <si>
    <t xml:space="preserve">Joias </t>
  </si>
  <si>
    <t>Institui regime diferenciado de tributação para o setor de joalheria, ourivesaria e bijuteria.</t>
  </si>
  <si>
    <t>Dispõe sobre a instituição de um regime diferenciado de tributação para o setor metalmecânico, nos termos em que especifica.</t>
  </si>
  <si>
    <t>Lei n.º 9.025/20</t>
  </si>
  <si>
    <t xml:space="preserve">Logística </t>
  </si>
  <si>
    <t>Dispõe sobre instituição de um regime diferenciado de tributação para o setor atacadista, com base no § 8º do art. 3º da Lei Complementar nº 160 , de 7 de agosto de 2017, e na cláusula décima terceira do Convênio ICMS nº 190/2017 , nos termos em que especifica.</t>
  </si>
  <si>
    <t>Lei n.º 4.173/03</t>
  </si>
  <si>
    <t>RIOLOG</t>
  </si>
  <si>
    <t>Setor</t>
  </si>
  <si>
    <t>Dec</t>
  </si>
  <si>
    <t>Dec nº 33.976/03</t>
  </si>
  <si>
    <t>Regulamenta a Lei nº 4.169/03</t>
  </si>
  <si>
    <t>Dec nº 5.033/04 </t>
  </si>
  <si>
    <t> Regulamenta a Lei nº 4.177/03</t>
  </si>
  <si>
    <t>Dec nº 35.418/04</t>
  </si>
  <si>
    <t>Perfumaria</t>
  </si>
  <si>
    <t>Dispõe sobre a concessão de tratamento tributário especial para operações com perfume e água de colônia de qualquer tipo, desodorante, talco, cosmético e produtos de toucador, fabricados no Estado do Rio de Janeiro, e dá outras providências.</t>
  </si>
  <si>
    <t>Dec nº 36.279/04</t>
  </si>
  <si>
    <t>Ferróviario</t>
  </si>
  <si>
    <t>Cria o programa Rioferroviário e institui tratamento tributário para o Setor ferroviário</t>
  </si>
  <si>
    <t>Dec nº 36.376/04</t>
  </si>
  <si>
    <t>Papelaria</t>
  </si>
  <si>
    <t>Cria o programa Rioescolar e institui tratamento tributário para o setor de material escolar.</t>
  </si>
  <si>
    <t>Dec nº 36.447/04</t>
  </si>
  <si>
    <t>Regulamenta a Lei n.º 4.182/03</t>
  </si>
  <si>
    <t>Dec nº 36.448/04</t>
  </si>
  <si>
    <t xml:space="preserve">Ópitico </t>
  </si>
  <si>
    <t>Dispõe sobre tratamento tributário especial para as empresas do setor óptico.</t>
  </si>
  <si>
    <t>Dec nº 36.449/04</t>
  </si>
  <si>
    <t>E-commerce</t>
  </si>
  <si>
    <t>Dispõe sobre a concessão de Tratamento Tributário Especial para operações de saídas interestaduais de mercadorias para e-comerce.</t>
  </si>
  <si>
    <t>Dec nº 36.450/04</t>
  </si>
  <si>
    <t>Farmacêutica</t>
  </si>
  <si>
    <t>Dispõe sobre a concessão de Tratamento Tributário Especial para os estabelecimentos industriais atacadistas e distribuidores integrantes da cadeia farmacêutica localizados no Estado do Rio de Janeiro e dá outras providências.</t>
  </si>
  <si>
    <t>Dec nº 36.451/04</t>
  </si>
  <si>
    <t xml:space="preserve">Bens de Capital </t>
  </si>
  <si>
    <t>Dispõe sobre a concessão de tratamento tributário especial para as empresas do setor de bens de capital e de consumo durável e dá outras providências.</t>
  </si>
  <si>
    <t>Dec nº 39.566/06</t>
  </si>
  <si>
    <t xml:space="preserve">Combustível </t>
  </si>
  <si>
    <t>Dispõe sobre a concessão de tratamento tributário especial para as indústrias produtoras de óleos lubrificantes de petróleo.</t>
  </si>
  <si>
    <t>Dec nº 40.286/06</t>
  </si>
  <si>
    <t>Químico</t>
  </si>
  <si>
    <t>Dispõe sobre a concessão de tratamento tributário especial para empresas do setor químico e dá outras providências.</t>
  </si>
  <si>
    <t xml:space="preserve">Dec </t>
  </si>
  <si>
    <t>Dec nº 41.557/08</t>
  </si>
  <si>
    <t>Ativo Fixo</t>
  </si>
  <si>
    <t>Dispõe sobre a concessão de tratamento tributário especial para os estabelecimentos industriais e dá outras providências.</t>
  </si>
  <si>
    <t>Dec nº 43.503/12</t>
  </si>
  <si>
    <t>Cobre</t>
  </si>
  <si>
    <t>Dispõe sobre a concessão de tratamento tributário especial para cobre e produtos de cobre.</t>
  </si>
  <si>
    <t>Dec nº 43.751/12</t>
  </si>
  <si>
    <t xml:space="preserve">Dispõe sobre tratamento tributário especial na importação de produto acabado por estabelecimento industrial e dá outras providências.
</t>
  </si>
  <si>
    <t>Dec nº 43.771/12</t>
  </si>
  <si>
    <t>Pescado</t>
  </si>
  <si>
    <t>Dispõe sobre Tratamento Tributário Especial para empresas produtoras de pescado processado e dá outras providências.</t>
  </si>
  <si>
    <t>Dec nº 44.418/13</t>
  </si>
  <si>
    <t>Plástico</t>
  </si>
  <si>
    <t>Dispõe sobre Tratamento Tributário Especial para a Cadeia de Produtos Plásticos do Estado do Rio de Janeiro e dá outras providências.</t>
  </si>
  <si>
    <t>Dec nº 44.607/14</t>
  </si>
  <si>
    <t xml:space="preserve">Alimentício </t>
  </si>
  <si>
    <t>Dispõe sobre a concessão de tratamento tributário especial para empresas produtoras de suco natural de frutas e dá outras providências.</t>
  </si>
  <si>
    <t>Dec nº 44.636/14</t>
  </si>
  <si>
    <t>Dispõe sobre tratamento tributário especial para indústrias do setor alimentício, e dá outras providências.</t>
  </si>
  <si>
    <t>Dec nº 44.868/14</t>
  </si>
  <si>
    <t>Dispõe sobre tratamento tributário especial para produção de biodiesel por estabelecimento localizado no Estado do Rio de janeiro.</t>
  </si>
  <si>
    <t>Dec nº 45.047/14</t>
  </si>
  <si>
    <t>Dispõe sobre a concessão de tratamento tributário especial para estabelecimentos industriais fabricantes de aditivos para lubrificantes e combustíveis e dá outras providências.</t>
  </si>
  <si>
    <t>Dec nº 45.339/15</t>
  </si>
  <si>
    <t>Dispõe sobre a concessão de Tratamento Tributário Especial nas operações de aquisição de mercadorias para ativo fixo na implementação de projetos de base naval offshore no Rio de Janeiro.</t>
  </si>
  <si>
    <t>Dec nº 45.417/15</t>
  </si>
  <si>
    <t>Dispõe sobre Tratamento Tributário Especial nas operações internas e de importação realizadas por estabelecimentos atacadistas e distribuidores de pescado e/ou organismos aquícolas e dá outras providências.</t>
  </si>
  <si>
    <t>Dec nº 45.450/15</t>
  </si>
  <si>
    <t>Aço</t>
  </si>
  <si>
    <t>Concede Tratamento Tributário Especial para empresa beneficiadora de aço em diversas etapas de produção</t>
  </si>
  <si>
    <t>Dec nº 45.631/16</t>
  </si>
  <si>
    <t>Concede Tratamento Tributário Especial para complexos empresariais compostos de unidade fabril e centro de distribuição implantados para a produção e comercialização de produtos eletroportáteis e de utilidades domésticas</t>
  </si>
  <si>
    <t>Dec nº 45.780/16</t>
  </si>
  <si>
    <t>Higiene Pessoal</t>
  </si>
  <si>
    <t>Dispõe sobre Tratamento Tributário Especial para indústrias de produtos de papel e higiene pessoal.</t>
  </si>
  <si>
    <t>Dec nº 46.799/19</t>
  </si>
  <si>
    <t>Energia</t>
  </si>
  <si>
    <t>Dispõe Sobre Tratamento Tributário Diferenciado Para Usinas De Geração De Energia Elétrica</t>
  </si>
  <si>
    <t>Dec nº 47.437/20</t>
  </si>
  <si>
    <t xml:space="preserve">Lógistica </t>
  </si>
  <si>
    <t>Regulamenta a Lei nº 9.025/2020, que instituiu regime diferenciado de tributação para o setor atacadista.</t>
  </si>
  <si>
    <t>Dec nº 49.268/24</t>
  </si>
  <si>
    <t>Biodiesel</t>
  </si>
  <si>
    <t>Dá Publicidade À Aplicação, No Estado Do Rio De Janeiro, Do Convênio Icms Nº 22 De 14 De Abril De 2023, Alterado Pelo Convênio Nº 9, De 27 De Março De 2024, Cujo Teor Autoriza As Unidades Federadas A Concederem Benefícios Fiscais Nas Operações Com Biodiesel.</t>
  </si>
  <si>
    <t>Contato 1:</t>
  </si>
  <si>
    <t>Razão Social:</t>
  </si>
  <si>
    <t>CNPJ:</t>
  </si>
  <si>
    <t>Endereço Completo:</t>
  </si>
  <si>
    <t>Município:</t>
  </si>
  <si>
    <t>Região:</t>
  </si>
  <si>
    <t>Web Site:</t>
  </si>
  <si>
    <t>I.E.:</t>
  </si>
  <si>
    <t>Contato 2:</t>
  </si>
  <si>
    <t>E-mail 1:</t>
  </si>
  <si>
    <t>Outras Informações:</t>
  </si>
  <si>
    <t>N.º do Processo :</t>
  </si>
  <si>
    <t>Setor:</t>
  </si>
  <si>
    <t>Data da assinatura:</t>
  </si>
  <si>
    <t>Tipo:</t>
  </si>
  <si>
    <t>I - atacadista localizado em solo fluminense</t>
  </si>
  <si>
    <t>II - central de distribuição vinculada a indústria localizada em solo fluminense</t>
  </si>
  <si>
    <t>III - central de distribuição vinculada a indústria localizada em outro Estado ou no Distrito Federal</t>
  </si>
  <si>
    <t>IV - empresa de comércio de exterior atacadista que realize importação por conta própria, por conta e ordem ou por encomenda.</t>
  </si>
  <si>
    <r>
      <rPr>
        <b/>
        <sz val="22"/>
        <color theme="4" tint="-0.249977111117893"/>
        <rFont val="Aptos Display"/>
        <family val="2"/>
      </rPr>
      <t>Relatório de Desempenho Semestral</t>
    </r>
    <r>
      <rPr>
        <b/>
        <sz val="22"/>
        <color theme="1"/>
        <rFont val="Aptos Display"/>
        <family val="2"/>
      </rPr>
      <t xml:space="preserve"> - </t>
    </r>
    <r>
      <rPr>
        <b/>
        <sz val="22"/>
        <color theme="7"/>
        <rFont val="Aptos Display"/>
        <family val="2"/>
      </rPr>
      <t>Dados Iniciais</t>
    </r>
  </si>
  <si>
    <t>DOCUMENTOS</t>
  </si>
  <si>
    <t>CONDIÇÃO</t>
  </si>
  <si>
    <r>
      <rPr>
        <b/>
        <sz val="10"/>
        <color theme="1"/>
        <rFont val="Aptos"/>
        <family val="2"/>
      </rPr>
      <t>SUPVIF</t>
    </r>
    <r>
      <rPr>
        <sz val="10"/>
        <color theme="1"/>
        <rFont val="Aptos"/>
        <family val="2"/>
      </rPr>
      <t xml:space="preserve"> - Superintendência de Verificação de Incentivos Fiscais</t>
    </r>
  </si>
  <si>
    <t>VIGÊNCIA</t>
  </si>
  <si>
    <t>Início de Fruição:</t>
  </si>
  <si>
    <r>
      <rPr>
        <b/>
        <sz val="18"/>
        <color theme="4" tint="-0.249977111117893"/>
        <rFont val="Aptos"/>
        <family val="2"/>
      </rPr>
      <t>Relatório de Desempenho Semestral</t>
    </r>
    <r>
      <rPr>
        <b/>
        <sz val="18"/>
        <color theme="1"/>
        <rFont val="Aptos"/>
        <family val="2"/>
      </rPr>
      <t xml:space="preserve"> - </t>
    </r>
    <r>
      <rPr>
        <b/>
        <sz val="18"/>
        <color theme="7"/>
        <rFont val="Aptos"/>
        <family val="2"/>
      </rPr>
      <t>Metas</t>
    </r>
    <r>
      <rPr>
        <b/>
        <sz val="18"/>
        <color theme="1"/>
        <rFont val="Aptos"/>
        <family val="2"/>
      </rPr>
      <t xml:space="preserve"> </t>
    </r>
    <r>
      <rPr>
        <b/>
        <sz val="18"/>
        <color theme="7"/>
        <rFont val="Aptos"/>
        <family val="2"/>
      </rPr>
      <t>de Empregos</t>
    </r>
  </si>
  <si>
    <r>
      <rPr>
        <b/>
        <sz val="8"/>
        <color theme="1"/>
        <rFont val="Aptos"/>
        <family val="2"/>
      </rPr>
      <t>SUPVIF</t>
    </r>
    <r>
      <rPr>
        <sz val="8"/>
        <color theme="1"/>
        <rFont val="Aptos"/>
        <family val="2"/>
      </rPr>
      <t xml:space="preserve"> - Superintendência de Verificação de Incentivos Fiscais</t>
    </r>
  </si>
  <si>
    <t>02. RESPONSABILIDADE SOCIAL</t>
  </si>
  <si>
    <t>Administração, Vestuário e refeitório</t>
  </si>
  <si>
    <t>Área de Produção/Armazenagem</t>
  </si>
  <si>
    <t>Área Total Construída</t>
  </si>
  <si>
    <t>Área Total Terreno</t>
  </si>
  <si>
    <t>Área de Carga e Descarga</t>
  </si>
  <si>
    <t>IMÓVEIS</t>
  </si>
  <si>
    <t>OBRAS CIVIS</t>
  </si>
  <si>
    <t>MÁQUINAS E EQUIPAMENTOS</t>
  </si>
  <si>
    <t>INSTALAÇÕES</t>
  </si>
  <si>
    <t>MONTAGENS / FRETES</t>
  </si>
  <si>
    <t>VEÍCULOS</t>
  </si>
  <si>
    <t>MÓVEIS E UTENSÍLIOS</t>
  </si>
  <si>
    <t>PESQUISA &amp; DESENVOLVIMENTO</t>
  </si>
  <si>
    <t>TREINAMENTO</t>
  </si>
  <si>
    <t>EVENTUAIS</t>
  </si>
  <si>
    <t>OUTROS</t>
  </si>
  <si>
    <t>TOTAL DE INVESTIMENTO</t>
  </si>
  <si>
    <t>1.4</t>
  </si>
  <si>
    <t>1.5</t>
  </si>
  <si>
    <t>1.6</t>
  </si>
  <si>
    <t>1.7</t>
  </si>
  <si>
    <t>1.8</t>
  </si>
  <si>
    <t>1.9</t>
  </si>
  <si>
    <t>1.10</t>
  </si>
  <si>
    <t>1.11</t>
  </si>
  <si>
    <t>Total de campos laranja</t>
  </si>
  <si>
    <t>Total de campos preenchidos</t>
  </si>
  <si>
    <t>CONFORMIDADE</t>
  </si>
  <si>
    <t>NÍVEL DE CONFORMIDADE</t>
  </si>
  <si>
    <r>
      <rPr>
        <b/>
        <sz val="20"/>
        <color theme="4" tint="-0.249977111117893"/>
        <rFont val="Aptos"/>
        <family val="2"/>
      </rPr>
      <t>Relatório de Desempenho Semestral</t>
    </r>
    <r>
      <rPr>
        <b/>
        <sz val="20"/>
        <color theme="1"/>
        <rFont val="Aptos"/>
        <family val="2"/>
      </rPr>
      <t xml:space="preserve"> - </t>
    </r>
    <r>
      <rPr>
        <b/>
        <sz val="20"/>
        <color theme="7"/>
        <rFont val="Aptos"/>
        <family val="2"/>
      </rPr>
      <t>Documentação e informações</t>
    </r>
  </si>
  <si>
    <t>Ano 1.1º Semestre</t>
  </si>
  <si>
    <t>Ano 1.2º Semestre</t>
  </si>
  <si>
    <t>Ano 2.1º Semestre</t>
  </si>
  <si>
    <t>Ano 2.2º Semestre</t>
  </si>
  <si>
    <t>Ano 3.1º Semestre</t>
  </si>
  <si>
    <t>Ano 3.2º Semestre</t>
  </si>
  <si>
    <t>Ano 4.1º Semestre</t>
  </si>
  <si>
    <t>Ano 4.2º Semestre</t>
  </si>
  <si>
    <t>Ano 5.1º Semestre</t>
  </si>
  <si>
    <t>Ano 5.2º Semestre</t>
  </si>
  <si>
    <t>Período</t>
  </si>
  <si>
    <t>Período da análise:</t>
  </si>
  <si>
    <t>Objetivo</t>
  </si>
  <si>
    <t>IMPLANTAÇÃO</t>
  </si>
  <si>
    <t xml:space="preserve">AMPLIAÇÃO </t>
  </si>
  <si>
    <t xml:space="preserve">RELOCALIZAÇÃO </t>
  </si>
  <si>
    <t>RELOCALIZAÇÃO/IMPLANTAÇÃO</t>
  </si>
  <si>
    <t>EMPRESA JÁ IMPLANTADA</t>
  </si>
  <si>
    <t>Lei n.º 8.960/20</t>
  </si>
  <si>
    <t>Caso sim, apresente comprovação de ações e/ou projetos ambientais, tais como redução do consumo de energia com fontes renováveis e automação, gestão sustentável de resíduos com reciclagem e compostagem, compensação de emissões de carbono por meio de plantio de árvores, uso eficiente de recursos  naturais, como água, estímulo à mobilidade sustentável, escolha de fornecedores que adotem práticas éticas e sustentáveis, promoção de educação  ambiental, design de produtos duráveis e recicláveis, investimento em tecnologia verde, entre outros.</t>
  </si>
  <si>
    <t>Descreva aqui</t>
  </si>
  <si>
    <t>Caso sim, apresente comprovação de ações e/ou projetos sociais tais como investimentos em apoio a comunidades locais com projetos de responsabilidade social e combate à pobreza como iniciativas de saúde, saneamento, infraestrutura, educação, cultura e esportes, capacitação profissional, inclusão de pessoas com deficiência ou em situação de vulnerabilidade social no quadro de funcionários, promoção de igualdade de gênero e diversidade no ambiente de trabalho, entre outros.</t>
  </si>
  <si>
    <t>03. INOVAÇÃO TECNOLÓGICA e PESQUISA E DESENVOLVIMENTO (P&amp;D)</t>
  </si>
  <si>
    <t>Caso sim, apresente comprovação de ações e/ou projetos de inovação tecnológica e pesquisa e desenvolvimento, tais como uso de inteligência artificial, sistemas, aplicativos e plataformas digitais para compras e vendas, algoritmos avançados para previsão de demanda, rastreabilidade de cadeias de suprimentos, automação logística com armazéns inteligentes, realidade aumentada para visualização de produtos, big data para análise de tendências e personalização de ofertas, soluções sustentáveis no transporte e embalagens, sistemas de integração digital com parceiros, métodos inovadores de pagamento para transações, entre outros.</t>
  </si>
  <si>
    <t xml:space="preserve">Há ação de impacto ambiental promovido pela empresa? </t>
  </si>
  <si>
    <t>Há ação na área social promovido pela empresa?</t>
  </si>
  <si>
    <t>Há inovação tecnológica promovido pela empresa?</t>
  </si>
  <si>
    <t>Há investimento em P&amp;D promovido pela empresa?</t>
  </si>
  <si>
    <t>Tipo de Documento</t>
  </si>
  <si>
    <t>Certidões</t>
  </si>
  <si>
    <t>*Classificação se for 
Lei n.º 9.025/20</t>
  </si>
  <si>
    <t>TIPO DE AREA</t>
  </si>
  <si>
    <t>Processo de Industrialização/Produção</t>
  </si>
  <si>
    <t>Documento</t>
  </si>
  <si>
    <t>Planta baixa e/ou croqui, devidamente assinados por responsável técnico e/ou profissional competente</t>
  </si>
  <si>
    <t>Comercialização</t>
  </si>
  <si>
    <t>Contrato de locação assinado e datado pelas partes, prazo definido, e outros</t>
  </si>
  <si>
    <t>Prestação de Serviços com incidência de ICMS</t>
  </si>
  <si>
    <t>Contrato da Prestação de Serviços assinado pelas partes, prazo definido e outros</t>
  </si>
  <si>
    <t>Alteração de Endereço</t>
  </si>
  <si>
    <t>Cópia da Alteração Contratual pertinente, cópia do IPTU do antigo e novo endereço para fins de comprovação da meta</t>
  </si>
  <si>
    <t>Outras informações sobre documentação:</t>
  </si>
  <si>
    <t>Latitude:</t>
  </si>
  <si>
    <t>Longitude:</t>
  </si>
  <si>
    <t>Declaração de Geração Efetiva de Postos de Trabalho</t>
  </si>
  <si>
    <r>
      <t xml:space="preserve">Certidão Negativa de Débitos Trabalhistas
   -  </t>
    </r>
    <r>
      <rPr>
        <i/>
        <sz val="9"/>
        <rFont val="Aptos"/>
        <family val="2"/>
      </rPr>
      <t>Decreto 47.201/20, art. 9, VIII</t>
    </r>
  </si>
  <si>
    <t>3.1</t>
  </si>
  <si>
    <t>3.2</t>
  </si>
  <si>
    <t>Petição de Encaminhamento do Relatório de Desempenho Semestral</t>
  </si>
  <si>
    <t>Petição RDS</t>
  </si>
  <si>
    <t>Documentos relacionados à Metas de Empregos Gerados</t>
  </si>
  <si>
    <t>Documentos relacionados à Metas de Investimentos Realizados</t>
  </si>
  <si>
    <t xml:space="preserve"> -  Demonstrativos Contábeis Comprobatórios (assinado pelo contador, com número do CRC e carimbo) 
 -  Notas Fiscais acerca de investimentos realizados dentro dos períodos de fruição.</t>
  </si>
  <si>
    <t>Licença Ambiental / Declaração de Inexibilidade</t>
  </si>
  <si>
    <t xml:space="preserve">Resolução INEA nº 264/2022 </t>
  </si>
  <si>
    <r>
      <t xml:space="preserve"> Certidão de Inexistência de Passivo Ambiental
</t>
    </r>
    <r>
      <rPr>
        <i/>
        <sz val="9"/>
        <rFont val="Aptos"/>
        <family val="2"/>
      </rPr>
      <t xml:space="preserve">  - Decreto 47.201/20, art. 9, V</t>
    </r>
  </si>
  <si>
    <t>2.1</t>
  </si>
  <si>
    <t>2.2</t>
  </si>
  <si>
    <t>2.4</t>
  </si>
  <si>
    <t>FGTS Digital (Guia Detalhada), contendo relação de trabalhadores, Categorias, estabelecimentos, tipos de valor e tomadores de serviço
(No caso de terceirizados, apresentar contrato e guias da FGTS Digital da empresa terceirizada)</t>
  </si>
  <si>
    <t>Documentos relacionados à Metas de Amplicação de Àrea Construída Realizadas</t>
  </si>
  <si>
    <t xml:space="preserve"> - Planta aprovada pela Prefeitura Municipal, acompanhada da planta anterior, ambas devidamente assinadas e carimbadas pelo Engenheiro ou Arquiteto responsável técnico pela obra;
 - Habite-se ou Certidão de Conclusão de Obra, expedido pela Prefeitura Municipal do local do empreendimento;
 - Certidão de Ônus Reais, contendo a devida averbação da construção/ampliação no Cartório de Registro de Imóveis competente;</t>
  </si>
  <si>
    <t>Total</t>
  </si>
  <si>
    <t>Característica</t>
  </si>
  <si>
    <t>Empregos Diretos</t>
  </si>
  <si>
    <t>Empregos Indiretos</t>
  </si>
  <si>
    <t>Mês de Referência</t>
  </si>
  <si>
    <t>Mês de Competência</t>
  </si>
  <si>
    <t>Incremento de Empregos</t>
  </si>
  <si>
    <t>1º</t>
  </si>
  <si>
    <t>2º</t>
  </si>
  <si>
    <t>3º</t>
  </si>
  <si>
    <t>4º</t>
  </si>
  <si>
    <t>5º</t>
  </si>
  <si>
    <t>6º</t>
  </si>
  <si>
    <t>Qtd de Empregados (Diretos)</t>
  </si>
  <si>
    <t>Qtd de Empregados (Indiretos)</t>
  </si>
  <si>
    <r>
      <t xml:space="preserve">Preencher, OBRIGATORIAMENTTE, os campos em </t>
    </r>
    <r>
      <rPr>
        <b/>
        <sz val="10"/>
        <color rgb="FFFF9900"/>
        <rFont val="Aptos Display"/>
        <family val="2"/>
      </rPr>
      <t>laranja</t>
    </r>
  </si>
  <si>
    <t>*Definição disposta no art.2º do Decreto n.º 47.437/2020.</t>
  </si>
  <si>
    <t>Lei/Decreto de Incentivo</t>
  </si>
  <si>
    <t xml:space="preserve">Tipo de Projeto: </t>
  </si>
  <si>
    <t>Total Diretos</t>
  </si>
  <si>
    <t>Total Indiretos</t>
  </si>
  <si>
    <t>Mês Início do Semestre</t>
  </si>
  <si>
    <t>Mês Fim do Semestre</t>
  </si>
  <si>
    <t>Data Início de Fruição:</t>
  </si>
  <si>
    <t>Nível de Conformidade</t>
  </si>
  <si>
    <t>Carta-Consulta</t>
  </si>
  <si>
    <t>Chave de Acesso</t>
  </si>
  <si>
    <t>Data da emissão</t>
  </si>
  <si>
    <t>Emitente (Razão Social)</t>
  </si>
  <si>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Investimentos</t>
    </r>
  </si>
  <si>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Expansão de Área</t>
    </r>
  </si>
  <si>
    <t>1 - EXPANSÃO DE ÁREA</t>
  </si>
  <si>
    <t>Aponte informações e documentação sobre metas de expansão de área</t>
  </si>
  <si>
    <r>
      <rPr>
        <b/>
        <sz val="16"/>
        <color theme="4" tint="-0.249977111117893"/>
        <rFont val="Aptos"/>
        <family val="2"/>
      </rPr>
      <t>Relatório de Desempenho Semestral</t>
    </r>
    <r>
      <rPr>
        <b/>
        <sz val="16"/>
        <color theme="1"/>
        <rFont val="Aptos"/>
        <family val="2"/>
      </rPr>
      <t xml:space="preserve"> - </t>
    </r>
    <r>
      <rPr>
        <b/>
        <sz val="16"/>
        <color theme="7"/>
        <rFont val="Aptos"/>
        <family val="2"/>
      </rPr>
      <t>Obrigações Socioeconômicas e Ambientais</t>
    </r>
  </si>
  <si>
    <t>Aponte informações e documentação sobre metas de investimentos</t>
  </si>
  <si>
    <t>Mês do TARE</t>
  </si>
  <si>
    <t>Qtd de Empregados</t>
  </si>
  <si>
    <t>Período de análise:</t>
  </si>
  <si>
    <t>2.1. Postos de Trabalho no mês da assinatura do Termo de Acordo</t>
  </si>
  <si>
    <t>1. TERMO DE ACORDO</t>
  </si>
  <si>
    <t>1. EMPRESA</t>
  </si>
  <si>
    <t>2. TERMO DE ACORDO</t>
  </si>
  <si>
    <t>3. INFORMAÇÕES COMPLEMENTARES</t>
  </si>
  <si>
    <t>4. DESCRIÇÃO DO PROJETO INCENTIVADO</t>
  </si>
  <si>
    <t>2.2. Metas de Empregos Realizadas</t>
  </si>
  <si>
    <t>2. EMPREGOS GERADOS</t>
  </si>
  <si>
    <t>Investimentos Projetados</t>
  </si>
  <si>
    <t>Investimentos Realizados</t>
  </si>
  <si>
    <t>Código</t>
  </si>
  <si>
    <t>Resumo</t>
  </si>
  <si>
    <t>Valor</t>
  </si>
  <si>
    <t>1. IMPACTO AMBIENTAL</t>
  </si>
  <si>
    <t>1. EXPANSÃO DE ÁREA</t>
  </si>
  <si>
    <t>1. INVESTIMENTOS</t>
  </si>
  <si>
    <t>1.1. Investimentos Realizados - Resumo</t>
  </si>
  <si>
    <t>1.2. Investimentos Realizados - Detalhamento</t>
  </si>
  <si>
    <t>Área Inicial
(m2)</t>
  </si>
  <si>
    <t>Meta de Expansão (m2)</t>
  </si>
  <si>
    <t>Realizado</t>
  </si>
  <si>
    <t>Situação</t>
  </si>
  <si>
    <t>Documentos relacionados à Manutenção Programa de Compliance</t>
  </si>
  <si>
    <t>Obs: A exigência de comprovação de sistema de Compliance não se aplica às microempresas e empresas de pequeno porte cujo faturamento anual seja inferior a R$ 4.800.000,00 (quatro milhões e oitocentos mil reais)</t>
  </si>
  <si>
    <t>Número da NF-e /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</si>
</sst>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 #,##0.00"/>
    <numFmt numFmtId="165" formatCode="[$-416]mmmm\-yy;@"/>
  </numFmts>
  <fonts count="49" x14ac:knownFonts="1">
    <font>
      <sz val="11"/>
      <color theme="1"/>
      <name val="Calibri"/>
      <family val="2"/>
      <scheme val="minor"/>
    </font>
    <font>
      <sz val="10"/>
      <color theme="1"/>
      <name val="Aptos Display"/>
      <family val="2"/>
    </font>
    <font>
      <b/>
      <sz val="10"/>
      <color theme="1"/>
      <name val="Aptos Display"/>
      <family val="2"/>
    </font>
    <font>
      <b/>
      <sz val="22"/>
      <color theme="1"/>
      <name val="Aptos Display"/>
      <family val="2"/>
    </font>
    <font>
      <b/>
      <sz val="22"/>
      <color theme="4" tint="-0.249977111117893"/>
      <name val="Aptos Display"/>
      <family val="2"/>
    </font>
    <font>
      <b/>
      <sz val="22"/>
      <color theme="7"/>
      <name val="Aptos Display"/>
      <family val="2"/>
    </font>
    <font>
      <sz val="11"/>
      <color theme="1"/>
      <name val="Aptos"/>
      <family val="2"/>
    </font>
    <font>
      <b/>
      <sz val="20"/>
      <color theme="1"/>
      <name val="Aptos"/>
      <family val="2"/>
    </font>
    <font>
      <b/>
      <sz val="20"/>
      <color theme="4" tint="-0.249977111117893"/>
      <name val="Aptos"/>
      <family val="2"/>
    </font>
    <font>
      <b/>
      <sz val="20"/>
      <color theme="7"/>
      <name val="Aptos"/>
      <family val="2"/>
    </font>
    <font>
      <sz val="10"/>
      <color theme="1"/>
      <name val="Aptos"/>
      <family val="2"/>
    </font>
    <font>
      <b/>
      <sz val="10"/>
      <color theme="1"/>
      <name val="Aptos"/>
      <family val="2"/>
    </font>
    <font>
      <sz val="9"/>
      <color theme="1"/>
      <name val="Aptos"/>
      <family val="2"/>
    </font>
    <font>
      <b/>
      <sz val="9"/>
      <color rgb="FF0070C0"/>
      <name val="Aptos"/>
      <family val="2"/>
    </font>
    <font>
      <sz val="9"/>
      <name val="Aptos Display"/>
      <family val="2"/>
    </font>
    <font>
      <b/>
      <sz val="11"/>
      <color theme="1"/>
      <name val="Aptos"/>
      <family val="2"/>
    </font>
    <font>
      <sz val="8"/>
      <name val="Calibri"/>
      <family val="2"/>
      <scheme val="minor"/>
    </font>
    <font>
      <sz val="8"/>
      <color theme="1"/>
      <name val="Aptos"/>
      <family val="2"/>
    </font>
    <font>
      <b/>
      <sz val="18"/>
      <color theme="1"/>
      <name val="Aptos"/>
      <family val="2"/>
    </font>
    <font>
      <b/>
      <sz val="18"/>
      <color theme="4" tint="-0.249977111117893"/>
      <name val="Aptos"/>
      <family val="2"/>
    </font>
    <font>
      <b/>
      <sz val="18"/>
      <color theme="7"/>
      <name val="Aptos"/>
      <family val="2"/>
    </font>
    <font>
      <b/>
      <sz val="8"/>
      <color theme="1"/>
      <name val="Aptos"/>
      <family val="2"/>
    </font>
    <font>
      <b/>
      <sz val="8"/>
      <color theme="4"/>
      <name val="Aptos"/>
      <family val="2"/>
    </font>
    <font>
      <sz val="11"/>
      <color theme="1"/>
      <name val="Calibri"/>
      <family val="2"/>
      <scheme val="minor"/>
    </font>
    <font>
      <b/>
      <sz val="9"/>
      <name val="Aptos Display"/>
      <family val="2"/>
    </font>
    <font>
      <b/>
      <sz val="18"/>
      <color theme="1"/>
      <name val="Aptos Display"/>
      <family val="2"/>
    </font>
    <font>
      <sz val="14"/>
      <color theme="1"/>
      <name val="Aptos"/>
      <family val="2"/>
    </font>
    <font>
      <b/>
      <sz val="8"/>
      <color rgb="FF002060"/>
      <name val="Aptos"/>
      <family val="2"/>
    </font>
    <font>
      <b/>
      <sz val="14"/>
      <color theme="1"/>
      <name val="Aptos"/>
      <family val="2"/>
    </font>
    <font>
      <b/>
      <sz val="16"/>
      <color theme="1"/>
      <name val="Aptos"/>
      <family val="2"/>
    </font>
    <font>
      <b/>
      <sz val="16"/>
      <color theme="4" tint="-0.249977111117893"/>
      <name val="Aptos"/>
      <family val="2"/>
    </font>
    <font>
      <b/>
      <sz val="16"/>
      <color theme="7"/>
      <name val="Aptos"/>
      <family val="2"/>
    </font>
    <font>
      <sz val="11"/>
      <color theme="1"/>
      <name val="Aptos Display"/>
      <family val="2"/>
    </font>
    <font>
      <b/>
      <sz val="11"/>
      <color theme="1"/>
      <name val="Aptos Display"/>
      <family val="2"/>
    </font>
    <font>
      <sz val="8"/>
      <color theme="1"/>
      <name val="Aptos Display"/>
      <family val="2"/>
    </font>
    <font>
      <sz val="9"/>
      <color theme="1"/>
      <name val="Aptos Display"/>
      <family val="2"/>
    </font>
    <font>
      <b/>
      <sz val="8"/>
      <color theme="1"/>
      <name val="Aptos Display"/>
      <family val="2"/>
    </font>
    <font>
      <sz val="8"/>
      <color theme="1"/>
      <name val="Calibri"/>
      <family val="2"/>
      <scheme val="minor"/>
    </font>
    <font>
      <b/>
      <sz val="10"/>
      <color rgb="FFFF0000"/>
      <name val="Aptos Display"/>
      <family val="2"/>
    </font>
    <font>
      <sz val="9"/>
      <name val="Aptos"/>
      <family val="2"/>
    </font>
    <font>
      <i/>
      <sz val="9"/>
      <name val="Aptos"/>
      <family val="2"/>
    </font>
    <font>
      <b/>
      <sz val="8"/>
      <color theme="0"/>
      <name val="Aptos"/>
      <family val="2"/>
    </font>
    <font>
      <b/>
      <sz val="9"/>
      <color theme="0"/>
      <name val="Aptos"/>
      <family val="2"/>
    </font>
    <font>
      <b/>
      <sz val="9"/>
      <color theme="1"/>
      <name val="Aptos Display"/>
      <family val="2"/>
    </font>
    <font>
      <b/>
      <sz val="10"/>
      <color rgb="FFFF9900"/>
      <name val="Aptos Display"/>
      <family val="2"/>
    </font>
    <font>
      <sz val="11"/>
      <color rgb="FFC00000"/>
      <name val="Aptos"/>
      <family val="2"/>
    </font>
    <font>
      <b/>
      <sz val="10"/>
      <color theme="3"/>
      <name val="Aptos"/>
      <family val="2"/>
    </font>
    <font>
      <b/>
      <sz val="10"/>
      <color theme="9" tint="-0.499984740745262"/>
      <name val="Aptos"/>
      <family val="2"/>
    </font>
    <font>
      <b/>
      <sz val="10"/>
      <name val="Aptos"/>
      <family val="2"/>
    </font>
  </fonts>
  <fills count="10">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rgb="FF7878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s>
  <borders count="25">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theme="7"/>
      </left>
      <right style="dotted">
        <color theme="7"/>
      </right>
      <top style="dotted">
        <color theme="7"/>
      </top>
      <bottom style="dotted">
        <color theme="7"/>
      </bottom>
      <diagonal/>
    </border>
    <border>
      <left style="dashed">
        <color theme="7"/>
      </left>
      <right style="dashed">
        <color theme="7"/>
      </right>
      <top style="dashed">
        <color theme="7"/>
      </top>
      <bottom style="dashed">
        <color theme="7"/>
      </bottom>
      <diagonal/>
    </border>
    <border>
      <left style="dotted">
        <color theme="7"/>
      </left>
      <right/>
      <top style="dotted">
        <color theme="7"/>
      </top>
      <bottom style="dotted">
        <color theme="7"/>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theme="7"/>
      </left>
      <right style="dashed">
        <color theme="7"/>
      </right>
      <top style="dashed">
        <color theme="7"/>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3" fillId="0" borderId="0" applyFont="0" applyFill="0" applyBorder="0" applyAlignment="0" applyProtection="0"/>
  </cellStyleXfs>
  <cellXfs count="167">
    <xf numFmtId="0" fontId="0" fillId="0" borderId="0" xfId="0"/>
    <xf numFmtId="0" fontId="1" fillId="0" borderId="0" xfId="0" applyFont="1" applyAlignment="1">
      <alignment horizontal="center" vertical="center" wrapText="1"/>
    </xf>
    <xf numFmtId="0" fontId="6" fillId="0" borderId="0" xfId="0" applyFont="1"/>
    <xf numFmtId="0" fontId="6" fillId="2" borderId="0" xfId="0" applyFont="1" applyFill="1"/>
    <xf numFmtId="0" fontId="17" fillId="0" borderId="0" xfId="0" applyFont="1"/>
    <xf numFmtId="0" fontId="21" fillId="0" borderId="0" xfId="0" applyFont="1" applyAlignment="1">
      <alignment horizontal="center" vertical="center"/>
    </xf>
    <xf numFmtId="0" fontId="32" fillId="0" borderId="0" xfId="0" applyFont="1"/>
    <xf numFmtId="0" fontId="33" fillId="0" borderId="0" xfId="0" applyFont="1"/>
    <xf numFmtId="0" fontId="34" fillId="0" borderId="0" xfId="0" applyFont="1" applyAlignment="1">
      <alignment horizontal="justify" vertical="top"/>
    </xf>
    <xf numFmtId="0" fontId="42" fillId="5" borderId="10" xfId="0" applyFont="1" applyFill="1" applyBorder="1" applyAlignment="1">
      <alignment horizontal="center" vertical="center"/>
    </xf>
    <xf numFmtId="0" fontId="13" fillId="0" borderId="9" xfId="0" applyFont="1" applyBorder="1" applyAlignment="1">
      <alignment horizontal="center" vertical="center"/>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3" fillId="0" borderId="9" xfId="0" applyFont="1" applyBorder="1" applyAlignment="1">
      <alignment horizontal="center" vertical="center" wrapText="1"/>
    </xf>
    <xf numFmtId="0" fontId="41" fillId="5" borderId="10" xfId="0" applyFont="1" applyFill="1" applyBorder="1" applyAlignment="1">
      <alignment horizontal="center" vertical="center"/>
    </xf>
    <xf numFmtId="0" fontId="35" fillId="0" borderId="10" xfId="0" applyFont="1" applyBorder="1" applyAlignment="1">
      <alignment horizontal="center" vertical="center"/>
    </xf>
    <xf numFmtId="0" fontId="43" fillId="0" borderId="10" xfId="0" applyFont="1" applyBorder="1" applyAlignment="1">
      <alignment horizontal="center" vertical="center"/>
    </xf>
    <xf numFmtId="3" fontId="43" fillId="0" borderId="10" xfId="0" applyNumberFormat="1" applyFont="1" applyBorder="1" applyAlignment="1">
      <alignment horizontal="center" vertical="center"/>
    </xf>
    <xf numFmtId="0" fontId="18" fillId="0" borderId="0" xfId="0" applyFont="1"/>
    <xf numFmtId="0" fontId="10" fillId="0" borderId="0" xfId="0" applyFont="1"/>
    <xf numFmtId="0" fontId="6" fillId="0" borderId="0" xfId="0" applyFont="1" applyAlignment="1">
      <alignment horizontal="center"/>
    </xf>
    <xf numFmtId="165" fontId="15" fillId="0" borderId="0" xfId="0" applyNumberFormat="1" applyFont="1" applyAlignment="1">
      <alignment horizontal="left"/>
    </xf>
    <xf numFmtId="0" fontId="45" fillId="0" borderId="0" xfId="0" applyFont="1"/>
    <xf numFmtId="0" fontId="15" fillId="0" borderId="0" xfId="0" applyFont="1"/>
    <xf numFmtId="165" fontId="42" fillId="5" borderId="10"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35" fillId="0" borderId="0" xfId="0" applyFont="1" applyAlignment="1">
      <alignment horizontal="center" vertical="center"/>
    </xf>
    <xf numFmtId="165" fontId="35" fillId="0" borderId="0" xfId="0" applyNumberFormat="1" applyFont="1" applyAlignment="1">
      <alignment horizontal="center"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3" fontId="12" fillId="4" borderId="10" xfId="0" applyNumberFormat="1" applyFont="1" applyFill="1" applyBorder="1" applyAlignment="1" applyProtection="1">
      <alignment horizontal="center" vertical="center"/>
      <protection locked="0"/>
    </xf>
    <xf numFmtId="3" fontId="12" fillId="4" borderId="0" xfId="0" applyNumberFormat="1" applyFont="1" applyFill="1" applyAlignment="1" applyProtection="1">
      <alignment horizontal="center" vertical="center"/>
      <protection locked="0"/>
    </xf>
    <xf numFmtId="164" fontId="12" fillId="0" borderId="10" xfId="0" applyNumberFormat="1" applyFont="1" applyBorder="1" applyAlignment="1" applyProtection="1">
      <alignment horizontal="center"/>
      <protection locked="0"/>
    </xf>
    <xf numFmtId="0" fontId="11" fillId="0" borderId="0" xfId="0" applyFont="1" applyAlignment="1">
      <alignment horizontal="center"/>
    </xf>
    <xf numFmtId="0" fontId="1" fillId="0" borderId="0" xfId="0" applyFont="1"/>
    <xf numFmtId="0" fontId="3" fillId="0" borderId="0" xfId="0" applyFont="1"/>
    <xf numFmtId="0" fontId="1" fillId="2" borderId="0" xfId="0" applyFont="1" applyFill="1"/>
    <xf numFmtId="0" fontId="38"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2" fillId="0" borderId="0" xfId="0" applyFont="1"/>
    <xf numFmtId="0" fontId="1" fillId="0" borderId="0" xfId="0" applyFont="1" applyAlignment="1">
      <alignment horizontal="justify"/>
    </xf>
    <xf numFmtId="0" fontId="11" fillId="0" borderId="0" xfId="0" applyFont="1"/>
    <xf numFmtId="14" fontId="1" fillId="0" borderId="0" xfId="0" applyNumberFormat="1" applyFont="1" applyAlignment="1">
      <alignment horizontal="center"/>
    </xf>
    <xf numFmtId="165" fontId="1" fillId="0" borderId="0" xfId="0" applyNumberFormat="1" applyFont="1" applyAlignment="1">
      <alignment horizontal="center" vertical="center"/>
    </xf>
    <xf numFmtId="0" fontId="2" fillId="0" borderId="0" xfId="0" applyFont="1" applyAlignment="1">
      <alignment vertical="center" wrapText="1"/>
    </xf>
    <xf numFmtId="0" fontId="1" fillId="0" borderId="21" xfId="0" applyFont="1" applyBorder="1" applyAlignment="1" applyProtection="1">
      <alignment horizontal="justify"/>
      <protection locked="0"/>
    </xf>
    <xf numFmtId="0" fontId="1" fillId="0" borderId="21" xfId="0" applyFont="1" applyBorder="1" applyProtection="1">
      <protection locked="0"/>
    </xf>
    <xf numFmtId="0" fontId="11" fillId="0" borderId="21"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6" fillId="2" borderId="0" xfId="0" applyFont="1" applyFill="1" applyAlignment="1">
      <alignment vertical="center"/>
    </xf>
    <xf numFmtId="0" fontId="15" fillId="0" borderId="0" xfId="0" applyFont="1" applyAlignment="1">
      <alignment horizontal="right" vertical="center"/>
    </xf>
    <xf numFmtId="10" fontId="25" fillId="3" borderId="0" xfId="1" applyNumberFormat="1" applyFont="1" applyFill="1" applyAlignment="1" applyProtection="1">
      <alignment horizontal="center" vertical="center"/>
    </xf>
    <xf numFmtId="0" fontId="24" fillId="0" borderId="0" xfId="0" applyFont="1" applyAlignment="1">
      <alignment horizontal="center" vertical="center" wrapText="1"/>
    </xf>
    <xf numFmtId="0" fontId="39" fillId="0" borderId="11" xfId="0" applyFont="1" applyBorder="1" applyAlignment="1">
      <alignment horizontal="justify" vertical="center" wrapText="1"/>
    </xf>
    <xf numFmtId="0" fontId="28" fillId="0" borderId="0" xfId="0" applyFont="1" applyAlignment="1">
      <alignment vertical="center"/>
    </xf>
    <xf numFmtId="49" fontId="14" fillId="0" borderId="0" xfId="0" applyNumberFormat="1" applyFont="1" applyAlignment="1" applyProtection="1">
      <alignment horizontal="center" vertical="center" wrapText="1"/>
      <protection locked="0"/>
    </xf>
    <xf numFmtId="49" fontId="39" fillId="0" borderId="0" xfId="0" applyNumberFormat="1" applyFont="1" applyAlignment="1" applyProtection="1">
      <alignment horizontal="center" vertical="center" wrapText="1"/>
      <protection locked="0"/>
    </xf>
    <xf numFmtId="14" fontId="12" fillId="0" borderId="0" xfId="0" applyNumberFormat="1" applyFont="1" applyAlignment="1" applyProtection="1">
      <alignment horizontal="justify" vertical="center"/>
      <protection locked="0"/>
    </xf>
    <xf numFmtId="14" fontId="11" fillId="0" borderId="0" xfId="0" applyNumberFormat="1" applyFont="1" applyAlignment="1">
      <alignment horizontal="center"/>
    </xf>
    <xf numFmtId="0" fontId="15" fillId="0" borderId="0" xfId="0" applyFont="1" applyAlignment="1">
      <alignment horizont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center"/>
    </xf>
    <xf numFmtId="0" fontId="37"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left"/>
    </xf>
    <xf numFmtId="0" fontId="34" fillId="0" borderId="0" xfId="0" applyFont="1" applyAlignment="1">
      <alignment vertical="center" wrapText="1"/>
    </xf>
    <xf numFmtId="0" fontId="34" fillId="0" borderId="0" xfId="0" applyFont="1" applyAlignment="1">
      <alignment horizontal="center" vertical="center" wrapText="1"/>
    </xf>
    <xf numFmtId="0" fontId="1" fillId="0" borderId="0" xfId="0" applyFont="1" applyAlignment="1">
      <alignment horizontal="justify"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1" fillId="8" borderId="0" xfId="0" applyFont="1" applyFill="1" applyAlignment="1">
      <alignment horizontal="center" vertical="center" wrapText="1"/>
    </xf>
    <xf numFmtId="4" fontId="21" fillId="8" borderId="0" xfId="0" applyNumberFormat="1" applyFont="1" applyFill="1" applyAlignment="1">
      <alignment horizontal="center" vertical="center" wrapText="1"/>
    </xf>
    <xf numFmtId="4"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4" fillId="0" borderId="10"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27" fillId="7" borderId="0" xfId="0" applyFont="1" applyFill="1" applyAlignment="1">
      <alignment horizontal="center" vertical="center" wrapText="1"/>
    </xf>
    <xf numFmtId="0" fontId="27" fillId="8" borderId="0" xfId="0" applyFont="1" applyFill="1" applyAlignment="1">
      <alignment horizontal="center" vertical="center" wrapText="1"/>
    </xf>
    <xf numFmtId="0" fontId="22" fillId="0" borderId="0" xfId="0" applyFont="1" applyAlignment="1">
      <alignment horizontal="center"/>
    </xf>
    <xf numFmtId="4" fontId="17" fillId="0" borderId="0" xfId="0" applyNumberFormat="1" applyFont="1"/>
    <xf numFmtId="0" fontId="21" fillId="8" borderId="0" xfId="0" applyFont="1" applyFill="1"/>
    <xf numFmtId="0" fontId="17" fillId="8" borderId="0" xfId="0" applyFont="1" applyFill="1"/>
    <xf numFmtId="4" fontId="21" fillId="8" borderId="0" xfId="0" applyNumberFormat="1" applyFont="1" applyFill="1"/>
    <xf numFmtId="4" fontId="21" fillId="8" borderId="0" xfId="0" applyNumberFormat="1" applyFont="1" applyFill="1" applyAlignment="1">
      <alignment horizontal="right"/>
    </xf>
    <xf numFmtId="14" fontId="17" fillId="0" borderId="0" xfId="0" applyNumberFormat="1" applyFont="1" applyAlignment="1" applyProtection="1">
      <alignment horizontal="center" vertical="center" wrapText="1"/>
      <protection locked="0"/>
    </xf>
    <xf numFmtId="4" fontId="17" fillId="0" borderId="0" xfId="0" applyNumberFormat="1" applyFont="1" applyProtection="1">
      <protection locked="0"/>
    </xf>
    <xf numFmtId="165" fontId="43" fillId="0" borderId="10" xfId="0"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xf>
    <xf numFmtId="0" fontId="38" fillId="0" borderId="0" xfId="0" applyFont="1" applyAlignment="1">
      <alignment horizontal="left" vertical="top"/>
    </xf>
    <xf numFmtId="14" fontId="10" fillId="0" borderId="21" xfId="0" applyNumberFormat="1" applyFont="1" applyBorder="1" applyAlignment="1" applyProtection="1">
      <alignment horizontal="center"/>
      <protection locked="0"/>
    </xf>
    <xf numFmtId="0" fontId="46" fillId="0" borderId="0" xfId="0" applyFont="1"/>
    <xf numFmtId="0" fontId="47" fillId="0" borderId="0" xfId="0" applyFont="1"/>
    <xf numFmtId="0" fontId="48" fillId="0" borderId="0" xfId="0" applyFont="1"/>
    <xf numFmtId="0" fontId="41" fillId="9" borderId="10" xfId="0" applyFont="1" applyFill="1" applyBorder="1" applyAlignment="1">
      <alignment horizontal="center" vertical="center"/>
    </xf>
    <xf numFmtId="0" fontId="1" fillId="0" borderId="1" xfId="0" applyFont="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2" borderId="22" xfId="0" applyFont="1" applyFill="1" applyBorder="1" applyAlignment="1" applyProtection="1">
      <alignment horizontal="justify"/>
      <protection locked="0"/>
    </xf>
    <xf numFmtId="0" fontId="1" fillId="2" borderId="23" xfId="0" applyFont="1" applyFill="1" applyBorder="1" applyAlignment="1" applyProtection="1">
      <alignment horizontal="justify"/>
      <protection locked="0"/>
    </xf>
    <xf numFmtId="0" fontId="1" fillId="2" borderId="24" xfId="0" applyFont="1" applyFill="1" applyBorder="1" applyAlignment="1" applyProtection="1">
      <alignment horizontal="justify"/>
      <protection locked="0"/>
    </xf>
    <xf numFmtId="0" fontId="1" fillId="0" borderId="1" xfId="0" applyFont="1" applyBorder="1" applyAlignment="1" applyProtection="1">
      <alignment horizontal="justify" vertical="top"/>
      <protection locked="0"/>
    </xf>
    <xf numFmtId="0" fontId="1" fillId="0" borderId="2"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4"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5" xfId="0" applyFont="1" applyBorder="1" applyAlignment="1" applyProtection="1">
      <alignment horizontal="justify" vertical="top"/>
      <protection locked="0"/>
    </xf>
    <xf numFmtId="0" fontId="1" fillId="0" borderId="6" xfId="0" applyFont="1" applyBorder="1" applyAlignment="1" applyProtection="1">
      <alignment horizontal="justify" vertical="top"/>
      <protection locked="0"/>
    </xf>
    <xf numFmtId="0" fontId="1" fillId="0" borderId="7" xfId="0" applyFont="1" applyBorder="1" applyAlignment="1" applyProtection="1">
      <alignment horizontal="justify" vertical="top"/>
      <protection locked="0"/>
    </xf>
    <xf numFmtId="0" fontId="1" fillId="0" borderId="8" xfId="0" applyFont="1" applyBorder="1" applyAlignment="1" applyProtection="1">
      <alignment horizontal="justify" vertical="top"/>
      <protection locked="0"/>
    </xf>
    <xf numFmtId="0" fontId="1" fillId="0" borderId="22" xfId="0" applyFont="1" applyBorder="1" applyAlignment="1" applyProtection="1">
      <alignment horizontal="justify"/>
      <protection locked="0"/>
    </xf>
    <xf numFmtId="0" fontId="1" fillId="0" borderId="23" xfId="0" applyFont="1" applyBorder="1" applyAlignment="1" applyProtection="1">
      <alignment horizontal="justify"/>
      <protection locked="0"/>
    </xf>
    <xf numFmtId="0" fontId="1" fillId="0" borderId="24" xfId="0" applyFont="1" applyBorder="1" applyAlignment="1" applyProtection="1">
      <alignment horizontal="justify"/>
      <protection locked="0"/>
    </xf>
    <xf numFmtId="0" fontId="1" fillId="0" borderId="0" xfId="0" applyFont="1" applyAlignment="1">
      <alignment horizontal="center" vertical="center"/>
    </xf>
    <xf numFmtId="0" fontId="42" fillId="5" borderId="0" xfId="0" applyFont="1" applyFill="1" applyAlignment="1">
      <alignment horizontal="left" vertical="center"/>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1" xfId="0" applyFont="1" applyBorder="1" applyAlignment="1" applyProtection="1">
      <alignment horizontal="justify"/>
      <protection locked="0"/>
    </xf>
    <xf numFmtId="0" fontId="6" fillId="0" borderId="12"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14" xfId="0" applyFont="1" applyBorder="1" applyAlignment="1" applyProtection="1">
      <alignment horizontal="justify" vertical="center"/>
      <protection locked="0"/>
    </xf>
    <xf numFmtId="0" fontId="6" fillId="0" borderId="15" xfId="0" applyFont="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6" fillId="0" borderId="16" xfId="0" applyFont="1" applyBorder="1" applyAlignment="1" applyProtection="1">
      <alignment horizontal="justify" vertical="center"/>
      <protection locked="0"/>
    </xf>
    <xf numFmtId="0" fontId="6" fillId="0" borderId="17" xfId="0" applyFont="1" applyBorder="1" applyAlignment="1" applyProtection="1">
      <alignment horizontal="justify" vertical="center"/>
      <protection locked="0"/>
    </xf>
    <xf numFmtId="0" fontId="6" fillId="0" borderId="18" xfId="0" applyFont="1" applyBorder="1" applyAlignment="1" applyProtection="1">
      <alignment horizontal="justify" vertical="center"/>
      <protection locked="0"/>
    </xf>
    <xf numFmtId="0" fontId="6" fillId="0" borderId="19" xfId="0" applyFont="1" applyBorder="1" applyAlignment="1" applyProtection="1">
      <alignment horizontal="justify" vertical="center"/>
      <protection locked="0"/>
    </xf>
    <xf numFmtId="0" fontId="26" fillId="0" borderId="0" xfId="0" applyFont="1" applyAlignment="1">
      <alignment horizontal="center" vertical="center"/>
    </xf>
    <xf numFmtId="0" fontId="22" fillId="0" borderId="0" xfId="0" applyFont="1" applyAlignment="1">
      <alignment horizontal="justify" vertical="top"/>
    </xf>
    <xf numFmtId="0" fontId="29" fillId="0" borderId="0" xfId="0" applyFont="1" applyAlignment="1">
      <alignment horizontal="justify" vertical="center" wrapText="1"/>
    </xf>
    <xf numFmtId="0" fontId="6" fillId="0" borderId="1" xfId="0" applyFont="1" applyBorder="1" applyAlignment="1" applyProtection="1">
      <alignment horizontal="justify" vertical="top"/>
      <protection locked="0"/>
    </xf>
    <xf numFmtId="0" fontId="6" fillId="0" borderId="2" xfId="0" applyFont="1" applyBorder="1" applyAlignment="1" applyProtection="1">
      <alignment horizontal="justify" vertical="top"/>
      <protection locked="0"/>
    </xf>
    <xf numFmtId="0" fontId="6" fillId="0" borderId="3" xfId="0" applyFont="1" applyBorder="1" applyAlignment="1" applyProtection="1">
      <alignment horizontal="justify" vertical="top"/>
      <protection locked="0"/>
    </xf>
    <xf numFmtId="0" fontId="6" fillId="0" borderId="4" xfId="0" applyFont="1" applyBorder="1" applyAlignment="1" applyProtection="1">
      <alignment horizontal="justify" vertical="top"/>
      <protection locked="0"/>
    </xf>
    <xf numFmtId="0" fontId="6" fillId="0" borderId="0" xfId="0" applyFont="1" applyAlignment="1" applyProtection="1">
      <alignment horizontal="justify" vertical="top"/>
      <protection locked="0"/>
    </xf>
    <xf numFmtId="0" fontId="6" fillId="0" borderId="5" xfId="0" applyFont="1" applyBorder="1" applyAlignment="1" applyProtection="1">
      <alignment horizontal="justify" vertical="top"/>
      <protection locked="0"/>
    </xf>
    <xf numFmtId="0" fontId="6" fillId="0" borderId="6" xfId="0" applyFont="1" applyBorder="1" applyAlignment="1" applyProtection="1">
      <alignment horizontal="justify" vertical="top"/>
      <protection locked="0"/>
    </xf>
    <xf numFmtId="0" fontId="6" fillId="0" borderId="7" xfId="0" applyFont="1" applyBorder="1" applyAlignment="1" applyProtection="1">
      <alignment horizontal="justify" vertical="top"/>
      <protection locked="0"/>
    </xf>
    <xf numFmtId="0" fontId="6" fillId="0" borderId="8" xfId="0" applyFont="1" applyBorder="1" applyAlignment="1" applyProtection="1">
      <alignment horizontal="justify" vertical="top"/>
      <protection locked="0"/>
    </xf>
    <xf numFmtId="0" fontId="35" fillId="0" borderId="0" xfId="0" applyFont="1" applyAlignment="1">
      <alignment horizontal="justify" vertical="center" wrapText="1"/>
    </xf>
    <xf numFmtId="0" fontId="36" fillId="0" borderId="1" xfId="0" applyFont="1" applyBorder="1" applyAlignment="1" applyProtection="1">
      <alignment horizontal="justify" vertical="top"/>
      <protection locked="0"/>
    </xf>
    <xf numFmtId="0" fontId="34" fillId="0" borderId="2" xfId="0" applyFont="1" applyBorder="1" applyAlignment="1" applyProtection="1">
      <alignment horizontal="justify" vertical="top"/>
      <protection locked="0"/>
    </xf>
    <xf numFmtId="0" fontId="34" fillId="0" borderId="3" xfId="0" applyFont="1" applyBorder="1" applyAlignment="1" applyProtection="1">
      <alignment horizontal="justify" vertical="top"/>
      <protection locked="0"/>
    </xf>
    <xf numFmtId="0" fontId="34" fillId="0" borderId="4" xfId="0" applyFont="1" applyBorder="1" applyAlignment="1" applyProtection="1">
      <alignment horizontal="justify" vertical="top"/>
      <protection locked="0"/>
    </xf>
    <xf numFmtId="0" fontId="34" fillId="0" borderId="0" xfId="0" applyFont="1" applyAlignment="1" applyProtection="1">
      <alignment horizontal="justify" vertical="top"/>
      <protection locked="0"/>
    </xf>
    <xf numFmtId="0" fontId="34" fillId="0" borderId="5" xfId="0" applyFont="1" applyBorder="1" applyAlignment="1" applyProtection="1">
      <alignment horizontal="justify" vertical="top"/>
      <protection locked="0"/>
    </xf>
    <xf numFmtId="0" fontId="34" fillId="0" borderId="6" xfId="0" applyFont="1" applyBorder="1" applyAlignment="1" applyProtection="1">
      <alignment horizontal="justify" vertical="top"/>
      <protection locked="0"/>
    </xf>
    <xf numFmtId="0" fontId="34" fillId="0" borderId="7" xfId="0" applyFont="1" applyBorder="1" applyAlignment="1" applyProtection="1">
      <alignment horizontal="justify" vertical="top"/>
      <protection locked="0"/>
    </xf>
    <xf numFmtId="0" fontId="34" fillId="0" borderId="8" xfId="0" applyFont="1" applyBorder="1" applyAlignment="1" applyProtection="1">
      <alignment horizontal="justify" vertical="top"/>
      <protection locked="0"/>
    </xf>
  </cellXfs>
  <cellStyles count="2">
    <cellStyle name="Normal" xfId="0" builtinId="0"/>
    <cellStyle name="Porcentagem" xfId="1" builtinId="5"/>
  </cellStyles>
  <dxfs count="98">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rgb="FF0070C0"/>
        </patternFill>
      </fill>
      <border>
        <vertical/>
        <horizontal/>
      </border>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strike val="0"/>
        <outline val="0"/>
        <shadow val="0"/>
        <u val="none"/>
        <vertAlign val="baseline"/>
        <sz val="8"/>
        <color theme="1"/>
      </font>
      <alignment vertical="center" textRotation="0" wrapText="1"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horizontal="center" vertical="center" textRotation="0"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alignment horizontal="general" vertical="center" textRotation="0" wrapText="1" indent="0" justifyLastLine="0" shrinkToFit="0" readingOrder="0"/>
      <protection locked="1" hidden="0"/>
    </dxf>
    <dxf>
      <font>
        <strike val="0"/>
        <outline val="0"/>
        <shadow val="0"/>
        <u val="none"/>
        <vertAlign val="baseline"/>
        <sz val="8"/>
        <color theme="1"/>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rgb="FF000000"/>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numFmt numFmtId="19"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8"/>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5"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rgb="FF78780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5"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9" formatCode="dd/mm/yyyy"/>
      <alignment horizontal="justify" vertical="center" textRotation="0" wrapText="0" indent="0" justifyLastLine="0" shrinkToFit="0" readingOrder="0"/>
      <protection locked="0" hidden="0"/>
    </dxf>
    <dxf>
      <font>
        <b/>
        <i val="0"/>
        <strike val="0"/>
        <condense val="0"/>
        <extend val="0"/>
        <outline val="0"/>
        <shadow val="0"/>
        <u val="none"/>
        <vertAlign val="baseline"/>
        <sz val="9"/>
        <color auto="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Aptos"/>
        <family val="2"/>
        <scheme val="none"/>
      </font>
      <alignment horizontal="justify" vertical="center" textRotation="0" wrapText="0" indent="0" justifyLastLine="0" shrinkToFit="0" readingOrder="0"/>
      <border diagonalUp="0" diagonalDown="0">
        <left style="dotted">
          <color theme="7"/>
        </left>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val="0"/>
        <i val="0"/>
        <strike val="0"/>
        <condense val="0"/>
        <extend val="0"/>
        <outline val="0"/>
        <shadow val="0"/>
        <u val="none"/>
        <vertAlign val="baseline"/>
        <sz val="9"/>
        <color theme="1"/>
        <name val="Aptos"/>
        <family val="2"/>
        <scheme val="none"/>
      </font>
      <alignment horizontal="justify" vertical="center" textRotation="0" wrapText="0"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0" indent="0" justifyLastLine="0" shrinkToFit="0" readingOrder="0"/>
      <protection locked="1" hidden="0"/>
    </dxf>
    <dxf>
      <font>
        <b/>
        <i val="0"/>
        <color theme="0"/>
      </font>
      <fill>
        <patternFill>
          <bgColor theme="8" tint="-0.499984740745262"/>
        </patternFill>
      </fill>
    </dxf>
    <dxf>
      <border>
        <left style="dashed">
          <color theme="7"/>
        </left>
        <right style="dashed">
          <color theme="7"/>
        </right>
        <top style="dashed">
          <color theme="7"/>
        </top>
        <bottom style="dashed">
          <color theme="7"/>
        </bottom>
        <vertical style="dashed">
          <color theme="7"/>
        </vertical>
        <horizontal style="dashed">
          <color theme="7"/>
        </horizontal>
      </border>
    </dxf>
  </dxfs>
  <tableStyles count="1" defaultTableStyle="TableStyleMedium2" defaultPivotStyle="PivotStyleLight16">
    <tableStyle name="Estilo de Tabela 1" pivot="0" count="2" xr9:uid="{1665FBE1-A5AC-4266-B6F1-C53B1E59A0D0}">
      <tableStyleElement type="wholeTable" dxfId="97"/>
      <tableStyleElement type="headerRow" dxfId="96"/>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xdr:colOff>
      <xdr:row>2</xdr:row>
      <xdr:rowOff>17145</xdr:rowOff>
    </xdr:from>
    <xdr:to>
      <xdr:col>1</xdr:col>
      <xdr:colOff>1257300</xdr:colOff>
      <xdr:row>3</xdr:row>
      <xdr:rowOff>54145</xdr:rowOff>
    </xdr:to>
    <xdr:pic>
      <xdr:nvPicPr>
        <xdr:cNvPr id="2" name="Imagem 1" descr="Codin Rio -Desenvolvimento, Investimento e Fomento no Estado do RJ.">
          <a:extLst>
            <a:ext uri="{FF2B5EF4-FFF2-40B4-BE49-F238E27FC236}">
              <a16:creationId xmlns:a16="http://schemas.microsoft.com/office/drawing/2014/main" id="{AC4F73CC-0248-41CA-83FC-0C407F0E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 y="379095"/>
          <a:ext cx="1192530" cy="40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67945</xdr:colOff>
      <xdr:row>1</xdr:row>
      <xdr:rowOff>149225</xdr:rowOff>
    </xdr:from>
    <xdr:to>
      <xdr:col>2</xdr:col>
      <xdr:colOff>438785</xdr:colOff>
      <xdr:row>4</xdr:row>
      <xdr:rowOff>35762</xdr:rowOff>
    </xdr:to>
    <xdr:pic>
      <xdr:nvPicPr>
        <xdr:cNvPr id="2" name="Imagem 1" descr="Codin Rio -Desenvolvimento, Investimento e Fomento no Estado do RJ.">
          <a:extLst>
            <a:ext uri="{FF2B5EF4-FFF2-40B4-BE49-F238E27FC236}">
              <a16:creationId xmlns:a16="http://schemas.microsoft.com/office/drawing/2014/main" id="{257A8015-A174-4FBD-9864-8E41E147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330200"/>
          <a:ext cx="1262380" cy="581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55245</xdr:colOff>
      <xdr:row>0</xdr:row>
      <xdr:rowOff>100965</xdr:rowOff>
    </xdr:from>
    <xdr:to>
      <xdr:col>1</xdr:col>
      <xdr:colOff>1274593</xdr:colOff>
      <xdr:row>3</xdr:row>
      <xdr:rowOff>17394</xdr:rowOff>
    </xdr:to>
    <xdr:pic>
      <xdr:nvPicPr>
        <xdr:cNvPr id="2" name="Imagem 1" descr="Codin Rio -Desenvolvimento, Investimento e Fomento no Estado do RJ.">
          <a:extLst>
            <a:ext uri="{FF2B5EF4-FFF2-40B4-BE49-F238E27FC236}">
              <a16:creationId xmlns:a16="http://schemas.microsoft.com/office/drawing/2014/main" id="{1CD5CDFE-511E-4DC5-BCAF-B5F2BE0D0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83" y="100965"/>
          <a:ext cx="1226968" cy="58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133789</xdr:colOff>
      <xdr:row>1</xdr:row>
      <xdr:rowOff>109904</xdr:rowOff>
    </xdr:from>
    <xdr:to>
      <xdr:col>1</xdr:col>
      <xdr:colOff>972327</xdr:colOff>
      <xdr:row>2</xdr:row>
      <xdr:rowOff>494420</xdr:rowOff>
    </xdr:to>
    <xdr:pic>
      <xdr:nvPicPr>
        <xdr:cNvPr id="2" name="Imagem 1" descr="Codin Rio -Desenvolvimento, Investimento e Fomento no Estado do RJ.">
          <a:extLst>
            <a:ext uri="{FF2B5EF4-FFF2-40B4-BE49-F238E27FC236}">
              <a16:creationId xmlns:a16="http://schemas.microsoft.com/office/drawing/2014/main" id="{2F99B379-4522-4A31-8389-F0419C568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89" y="293077"/>
          <a:ext cx="995627" cy="516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294982</xdr:colOff>
      <xdr:row>2</xdr:row>
      <xdr:rowOff>6302</xdr:rowOff>
    </xdr:from>
    <xdr:to>
      <xdr:col>1</xdr:col>
      <xdr:colOff>1502314</xdr:colOff>
      <xdr:row>5</xdr:row>
      <xdr:rowOff>2995</xdr:rowOff>
    </xdr:to>
    <xdr:pic>
      <xdr:nvPicPr>
        <xdr:cNvPr id="2" name="Imagem 1" descr="Codin Rio -Desenvolvimento, Investimento e Fomento no Estado do RJ.">
          <a:extLst>
            <a:ext uri="{FF2B5EF4-FFF2-40B4-BE49-F238E27FC236}">
              <a16:creationId xmlns:a16="http://schemas.microsoft.com/office/drawing/2014/main" id="{C15B0D36-20B1-42A4-AF71-4CBFB71DD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01" y="138187"/>
          <a:ext cx="1203522" cy="60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102576</xdr:colOff>
      <xdr:row>2</xdr:row>
      <xdr:rowOff>17146</xdr:rowOff>
    </xdr:from>
    <xdr:to>
      <xdr:col>1</xdr:col>
      <xdr:colOff>1108510</xdr:colOff>
      <xdr:row>3</xdr:row>
      <xdr:rowOff>54513</xdr:rowOff>
    </xdr:to>
    <xdr:pic>
      <xdr:nvPicPr>
        <xdr:cNvPr id="2" name="Imagem 1" descr="Codin Rio -Desenvolvimento, Investimento e Fomento no Estado do RJ.">
          <a:extLst>
            <a:ext uri="{FF2B5EF4-FFF2-40B4-BE49-F238E27FC236}">
              <a16:creationId xmlns:a16="http://schemas.microsoft.com/office/drawing/2014/main" id="{FB01C3D0-128C-4E2C-BFA0-2511FBBFE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76" y="332456"/>
          <a:ext cx="1176727" cy="59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4" xr16:uid="{FD5073C1-CE7A-4FAF-A2B9-91572AE10848}" autoFormatId="16" applyNumberFormats="0" applyBorderFormats="0" applyFontFormats="0" applyPatternFormats="0" applyAlignmentFormats="0" applyWidthHeightFormats="0">
  <queryTableRefresh nextId="4">
    <queryTableFields count="3">
      <queryTableField id="1" name="N.º" tableColumnId="1"/>
      <queryTableField id="2" name="Município" tableColumnId="2"/>
      <queryTableField id="3" name="Região"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dosExternos_2" connectionId="3" xr16:uid="{DF3C5404-743B-49FE-8B06-0D36EA763D19}" autoFormatId="16" applyNumberFormats="0" applyBorderFormats="0" applyFontFormats="0" applyPatternFormats="0" applyAlignmentFormats="0" applyWidthHeightFormats="0">
  <queryTableRefresh nextId="5">
    <queryTableFields count="4">
      <queryTableField id="1" name="Tipo" tableColumnId="1"/>
      <queryTableField id="2" name="Legislação" tableColumnId="2"/>
      <queryTableField id="3" name="Disposição" tableColumnId="3"/>
      <queryTableField id="4" name="Setor" tableColumnId="4"/>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D89E95-1858-4299-8F7E-5F60812BDE91}" name="Tab_Docs" displayName="Tab_Docs" ref="B11:G20" totalsRowShown="0" headerRowDxfId="95" dataDxfId="94">
  <autoFilter ref="B11:G20" xr:uid="{18D89E95-1858-4299-8F7E-5F60812BDE91}"/>
  <tableColumns count="6">
    <tableColumn id="1" xr3:uid="{217685A6-4B89-4CAE-8094-FE16BC51D81F}" name="N.º" dataDxfId="93"/>
    <tableColumn id="4" xr3:uid="{E940DAE1-61D1-46CD-B898-05548A2A542A}" name="Tipo de Documento" dataDxfId="92"/>
    <tableColumn id="2" xr3:uid="{E93B321F-ACA0-4525-B3A7-FB444DDF25A9}" name="DOCUMENTOS" dataDxfId="91"/>
    <tableColumn id="5" xr3:uid="{B9313DCA-722E-40F8-8D05-D1725A0CD50D}" name="CONDIÇÃO" dataDxfId="90"/>
    <tableColumn id="3" xr3:uid="{9A2822A7-4FBC-4396-A31A-93D6E5199804}" name="CONFORMIDADE" dataDxfId="89">
      <calculatedColumnFormula>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calculatedColumnFormula>
    </tableColumn>
    <tableColumn id="6" xr3:uid="{7C9D00A0-FF8D-4BEB-8068-6FD121812CD8}" name="VIGÊNCIA" dataDxfId="88"/>
  </tableColumns>
  <tableStyleInfo name="Estilo de Tabe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0363D4F-A34B-4CF1-AD5A-24B0BA85B64D}" name="Tab_Legislação" displayName="Tab_Legislação" ref="F4:I45" tableType="queryTable" totalsRowShown="0" headerRowDxfId="44" dataDxfId="43">
  <autoFilter ref="F4:I45" xr:uid="{F0363D4F-A34B-4CF1-AD5A-24B0BA85B64D}"/>
  <tableColumns count="4">
    <tableColumn id="1" xr3:uid="{C79E3887-018B-4D65-A088-8D14EA77AD8A}" uniqueName="1" name="Tipo" queryTableFieldId="1" dataDxfId="42"/>
    <tableColumn id="2" xr3:uid="{5C29C30C-311A-4493-BBD7-6D01F3E4C4A3}" uniqueName="2" name="Legislação" queryTableFieldId="2" dataDxfId="41"/>
    <tableColumn id="3" xr3:uid="{17742842-E3E8-4CE2-B180-99861B7C6A55}" uniqueName="3" name="Disposição" queryTableFieldId="3" dataDxfId="40"/>
    <tableColumn id="4" xr3:uid="{97B69397-63C9-4C31-A0CC-8DEC1F15F78E}" uniqueName="4" name="Setor" queryTableFieldId="4" dataDxfId="39"/>
  </tableColumns>
  <tableStyleInfo name="Estilo de Tabe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D5B4AB2-2C16-47A0-8F7F-E1718CBC031C}" name="Tab_Meta_Area" displayName="Tab_Meta_Area" ref="K4:L8" totalsRowShown="0" headerRowDxfId="38" dataDxfId="37">
  <autoFilter ref="K4:L8" xr:uid="{AD5B4AB2-2C16-47A0-8F7F-E1718CBC031C}"/>
  <tableColumns count="2">
    <tableColumn id="1" xr3:uid="{785D1DF6-2642-424E-868B-6695DF69E41B}" name="TIPO DE AREA" dataDxfId="36"/>
    <tableColumn id="2" xr3:uid="{6C56ECDE-0C72-4757-A103-FBDF6E5F8B5A}" name="Documento" dataDxfId="35"/>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23E2FC-5B4E-40E7-BDAC-11FD40DBF0F6}" name="Tab_Empregos" displayName="Tab_Empregos" ref="B29:F35" totalsRowShown="0" headerRowDxfId="87" dataDxfId="86">
  <autoFilter ref="B29:F35" xr:uid="{C023E2FC-5B4E-40E7-BDAC-11FD40DBF0F6}"/>
  <tableColumns count="5">
    <tableColumn id="1" xr3:uid="{7733A984-4576-46D4-8EFD-41E25C5F66FE}" name="Mês de Referência" dataDxfId="85"/>
    <tableColumn id="2" xr3:uid="{25BE4FE8-869B-41B2-BA32-0EFB2E87D9EE}" name="Mês de Competência" dataDxfId="84">
      <calculatedColumnFormula>IF(C14="","",(TEXT(
EDATE(
C14,
(VALUE(MID(C15,5,1))-1)*12+IF(ISNUMBER(FIND("2º",C15)),6,0)
),
"mmm/aaaa"
)))</calculatedColumnFormula>
    </tableColumn>
    <tableColumn id="6" xr3:uid="{3E468BF0-6B98-41E4-9FC2-3C2567B7BE3D}" name="Qtd de Empregados (Diretos)" dataDxfId="83"/>
    <tableColumn id="7" xr3:uid="{2B50B57E-DA8A-45BA-BF9A-9FDF47C2DBAA}" name="Incremento de Empregos" dataDxfId="82"/>
    <tableColumn id="3" xr3:uid="{436BB546-1600-4251-AC9A-B81EC69B04CE}" name="Documento" dataDxfId="81"/>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AB5008-C903-439C-A0A1-4C76E872585D}" name="Tab_Empregos3" displayName="Tab_Empregos3" ref="B38:F44" totalsRowShown="0" headerRowDxfId="80" dataDxfId="79">
  <autoFilter ref="B38:F44" xr:uid="{36AB5008-C903-439C-A0A1-4C76E872585D}"/>
  <tableColumns count="5">
    <tableColumn id="1" xr3:uid="{43DF91FB-6C26-45DC-9CD7-0492C3AB66C5}" name="Mês de Referência" dataDxfId="78"/>
    <tableColumn id="2" xr3:uid="{3D2143B4-59B4-4123-B8BE-FEC58B1F3379}" name="Mês de Competência" dataDxfId="77">
      <calculatedColumnFormula>C30</calculatedColumnFormula>
    </tableColumn>
    <tableColumn id="6" xr3:uid="{4224108D-0FCF-4EAB-B441-0AD4060D2515}" name="Qtd de Empregados (Indiretos)" dataDxfId="76"/>
    <tableColumn id="7" xr3:uid="{92975920-9804-41E5-A55C-5C7F3776AE22}" name="Incremento de Empregos" dataDxfId="75"/>
    <tableColumn id="3" xr3:uid="{9C140874-7FAD-4BDD-953E-B28765B2D0E3}" name="Documento" dataDxfId="74"/>
  </tableColumns>
  <tableStyleInfo name="Estilo de Tabe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746DBD-A1FC-4B6C-A5D6-7BCD9973A3CC}" name="Tab_Investimentos" displayName="Tab_Investimentos" ref="B30:G194" totalsRowShown="0" headerRowDxfId="73" dataDxfId="72">
  <autoFilter ref="B30:G194" xr:uid="{28746DBD-A1FC-4B6C-A5D6-7BCD9973A3CC}"/>
  <tableColumns count="6">
    <tableColumn id="7" xr3:uid="{86654665-4FAC-4444-94D6-5B23B5978608}" name="Data da emissão" dataDxfId="71"/>
    <tableColumn id="1" xr3:uid="{D10A218E-4214-459E-96F2-9BD16A7D286D}" name="Número da NF-e / NFS-e" dataDxfId="70"/>
    <tableColumn id="5" xr3:uid="{6EFF4E35-8482-405D-82CF-D7884550B0DD}" name="Chave de Acesso" dataDxfId="69"/>
    <tableColumn id="6" xr3:uid="{149019C6-B1FE-4535-91CA-B51758831999}" name="Emitente (Razão Social)" dataDxfId="68"/>
    <tableColumn id="2" xr3:uid="{09063E44-AC30-4C54-953B-8D2FADFD8160}" name="Código" dataDxfId="67"/>
    <tableColumn id="4" xr3:uid="{825837F9-7683-4FAF-9C37-DBEA725C9901}" name="Valor" dataDxfId="66"/>
  </tableColumns>
  <tableStyleInfo name="Estilo de Tabe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FC31F-3639-45FD-92B2-872423E219E8}" name="Tab_Área4" displayName="Tab_Área4" ref="B15:F20" totalsRowShown="0" headerRowDxfId="65" dataDxfId="64">
  <autoFilter ref="B15:F20" xr:uid="{0695A125-FB78-4455-B055-74F778BBD6BE}"/>
  <tableColumns count="5">
    <tableColumn id="1" xr3:uid="{9913AEC0-0E17-4AD6-892F-549C801683E7}" name="Tipo" dataDxfId="63"/>
    <tableColumn id="2" xr3:uid="{17A1968A-4119-4C19-82AA-6DB3374EEDA3}" name="Área Inicial_x000a_(m2)" dataDxfId="62">
      <calculatedColumnFormula>SUBTOTAL(109,C10:C15)</calculatedColumnFormula>
    </tableColumn>
    <tableColumn id="5" xr3:uid="{6B3CDED2-75FE-487D-8FD1-2250E711FF82}" name="Meta de Expansão (m2)" dataDxfId="61">
      <calculatedColumnFormula>SUBTOTAL(109,D10:D15)</calculatedColumnFormula>
    </tableColumn>
    <tableColumn id="3" xr3:uid="{FE8479F0-D5CE-417D-8E43-0A4499D2F16A}" name="Realizado" dataDxfId="60">
      <calculatedColumnFormula>SUBTOTAL(109,E10:E15)</calculatedColumnFormula>
    </tableColumn>
    <tableColumn id="4" xr3:uid="{DC801AF6-D7AA-495C-A590-FF6083957011}" name="Situação" dataDxfId="59"/>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F247A9-7D78-431A-9A74-53A4BA4566A0}" name="Tab_Municípios" displayName="Tab_Municípios" ref="B4:D96" tableType="queryTable" totalsRowShown="0" headerRowDxfId="58" dataDxfId="57">
  <autoFilter ref="B4:D96" xr:uid="{4AF247A9-7D78-431A-9A74-53A4BA4566A0}"/>
  <tableColumns count="3">
    <tableColumn id="1" xr3:uid="{58B6B44B-DB81-49AA-8044-A62B7E8898A5}" uniqueName="1" name="N.º" queryTableFieldId="1" dataDxfId="56"/>
    <tableColumn id="2" xr3:uid="{13E6EA3B-3E0E-4C29-BE1B-C8BFAB74FB54}" uniqueName="2" name="Município" queryTableFieldId="2" dataDxfId="55"/>
    <tableColumn id="3" xr3:uid="{7C907A56-F600-46DA-9588-2616C1AA754A}" uniqueName="3" name="Região" queryTableFieldId="3" dataDxfId="54"/>
  </tableColumns>
  <tableStyleInfo name="Estilo de Tabe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A93B43-992F-4AC3-85D1-D1F612C12A77}" name="Tab_9025" displayName="Tab_9025" ref="P4:P8" totalsRowShown="0" headerRowDxfId="53" dataDxfId="52">
  <autoFilter ref="P4:P8" xr:uid="{EFA93B43-992F-4AC3-85D1-D1F612C12A77}"/>
  <tableColumns count="1">
    <tableColumn id="1" xr3:uid="{6CDC48EF-4E29-43CE-ABBA-54450CD00914}" name="Tipo" dataDxfId="51"/>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7C69C-AD6F-4325-A67D-D2EB5FB7CC8C}" name="Tab_Período" displayName="Tab_Período" ref="P11:P22" totalsRowShown="0" headerRowDxfId="50" dataDxfId="49">
  <autoFilter ref="P11:P22" xr:uid="{31F7C69C-AD6F-4325-A67D-D2EB5FB7CC8C}"/>
  <tableColumns count="1">
    <tableColumn id="1" xr3:uid="{18435A07-88DF-4BEC-BD14-2537BDB4CFB5}" name="Período" dataDxfId="48"/>
  </tableColumns>
  <tableStyleInfo name="Estilo de Tabe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4B3E2A-9C6A-43FF-B501-BF3688F768D5}" name="Tab_Objetivo" displayName="Tab_Objetivo" ref="R11:R16" totalsRowShown="0" headerRowDxfId="47" dataDxfId="46">
  <autoFilter ref="R11:R16" xr:uid="{C84B3E2A-9C6A-43FF-B501-BF3688F768D5}"/>
  <tableColumns count="1">
    <tableColumn id="1" xr3:uid="{CA9C6E68-9971-4FF9-A75C-E4D3E361B6B5}" name="Objetivo" dataDxfId="45"/>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E5A8-4882-43FC-9CAF-1D1BC13533F0}">
  <dimension ref="B1:XFC101"/>
  <sheetViews>
    <sheetView showGridLines="0" tabSelected="1" zoomScale="130" zoomScaleNormal="130" workbookViewId="0">
      <selection activeCell="C3" sqref="C3"/>
    </sheetView>
  </sheetViews>
  <sheetFormatPr defaultColWidth="0" defaultRowHeight="13.8" zeroHeight="1" x14ac:dyDescent="0.3"/>
  <cols>
    <col min="1" max="1" width="2.109375" style="37" customWidth="1"/>
    <col min="2" max="2" width="22.88671875" style="37" customWidth="1"/>
    <col min="3" max="3" width="30.44140625" style="37" customWidth="1"/>
    <col min="4" max="4" width="23.6640625" style="37" customWidth="1"/>
    <col min="5" max="5" width="21.6640625" style="37" customWidth="1"/>
    <col min="6" max="6" width="23.6640625" style="37" customWidth="1"/>
    <col min="7" max="16383" width="8.88671875" style="37" hidden="1"/>
    <col min="16384" max="16384" width="1" style="37" customWidth="1"/>
  </cols>
  <sheetData>
    <row r="1" spans="2:7" x14ac:dyDescent="0.3"/>
    <row r="2" spans="2:7" x14ac:dyDescent="0.3"/>
    <row r="3" spans="2:7" ht="28.8" x14ac:dyDescent="0.55000000000000004">
      <c r="C3" s="38" t="s">
        <v>242</v>
      </c>
    </row>
    <row r="4" spans="2:7" x14ac:dyDescent="0.3">
      <c r="C4" s="37" t="s">
        <v>3</v>
      </c>
    </row>
    <row r="5" spans="2:7" ht="4.95" customHeight="1" x14ac:dyDescent="0.3">
      <c r="C5" s="39"/>
      <c r="D5" s="39"/>
      <c r="E5" s="39"/>
      <c r="F5" s="39"/>
    </row>
    <row r="6" spans="2:7" ht="4.95" customHeight="1" x14ac:dyDescent="0.3"/>
    <row r="7" spans="2:7" ht="4.95" customHeight="1" x14ac:dyDescent="0.3">
      <c r="B7" s="39"/>
      <c r="C7" s="39"/>
      <c r="D7" s="39"/>
      <c r="E7" s="39"/>
      <c r="F7" s="39"/>
    </row>
    <row r="8" spans="2:7" x14ac:dyDescent="0.3"/>
    <row r="9" spans="2:7" x14ac:dyDescent="0.3">
      <c r="B9" s="97" t="s">
        <v>358</v>
      </c>
      <c r="C9" s="40"/>
      <c r="D9" s="41" t="s">
        <v>276</v>
      </c>
      <c r="E9" s="42">
        <v>18</v>
      </c>
      <c r="F9" s="42" t="s">
        <v>367</v>
      </c>
      <c r="G9" s="43"/>
    </row>
    <row r="10" spans="2:7" x14ac:dyDescent="0.3">
      <c r="D10" s="41" t="s">
        <v>277</v>
      </c>
      <c r="E10" s="42">
        <f>COUNTA(E23,C14,C16,E16,C18,C30,C32,C36,C38,C42,C40,C62,C64,C34,E34,C23,E62,C44)</f>
        <v>0</v>
      </c>
      <c r="F10" s="131" t="str">
        <f>IF(E10=E9,"Em conformidade","Informação Pendente")</f>
        <v>Informação Pendente</v>
      </c>
      <c r="G10" s="131"/>
    </row>
    <row r="11" spans="2:7" x14ac:dyDescent="0.3">
      <c r="E11" s="41"/>
      <c r="F11" s="42"/>
    </row>
    <row r="12" spans="2:7" x14ac:dyDescent="0.3">
      <c r="B12" s="132" t="s">
        <v>383</v>
      </c>
      <c r="C12" s="132"/>
      <c r="D12" s="132"/>
      <c r="E12" s="132"/>
      <c r="F12" s="132"/>
    </row>
    <row r="13" spans="2:7" x14ac:dyDescent="0.3"/>
    <row r="14" spans="2:7" x14ac:dyDescent="0.3">
      <c r="B14" s="44" t="s">
        <v>224</v>
      </c>
      <c r="C14" s="135"/>
      <c r="D14" s="135"/>
      <c r="E14" s="135"/>
      <c r="F14" s="135"/>
    </row>
    <row r="15" spans="2:7" x14ac:dyDescent="0.3">
      <c r="B15" s="44"/>
      <c r="C15" s="45"/>
      <c r="D15" s="45"/>
      <c r="E15" s="45"/>
      <c r="F15" s="45"/>
    </row>
    <row r="16" spans="2:7" x14ac:dyDescent="0.3">
      <c r="B16" s="44" t="s">
        <v>225</v>
      </c>
      <c r="C16" s="51"/>
      <c r="D16" s="42" t="s">
        <v>230</v>
      </c>
      <c r="E16" s="51"/>
    </row>
    <row r="17" spans="2:6" x14ac:dyDescent="0.3">
      <c r="B17" s="44"/>
      <c r="C17" s="45"/>
      <c r="D17" s="45"/>
      <c r="E17" s="45"/>
      <c r="F17" s="45"/>
    </row>
    <row r="18" spans="2:6" x14ac:dyDescent="0.3">
      <c r="B18" s="44" t="s">
        <v>237</v>
      </c>
      <c r="C18" s="50"/>
      <c r="D18" s="45"/>
      <c r="E18" s="45"/>
      <c r="F18" s="45"/>
    </row>
    <row r="19" spans="2:6" x14ac:dyDescent="0.3"/>
    <row r="20" spans="2:6" x14ac:dyDescent="0.3">
      <c r="E20" s="41"/>
      <c r="F20" s="42"/>
    </row>
    <row r="21" spans="2:6" x14ac:dyDescent="0.3">
      <c r="B21" s="132" t="s">
        <v>384</v>
      </c>
      <c r="C21" s="132"/>
      <c r="D21" s="132"/>
      <c r="E21" s="132"/>
      <c r="F21" s="132"/>
    </row>
    <row r="22" spans="2:6" x14ac:dyDescent="0.3">
      <c r="B22" s="44"/>
    </row>
    <row r="23" spans="2:6" x14ac:dyDescent="0.3">
      <c r="B23" s="46" t="s">
        <v>236</v>
      </c>
      <c r="C23" s="99"/>
      <c r="D23" s="36" t="s">
        <v>380</v>
      </c>
      <c r="E23" s="52"/>
    </row>
    <row r="24" spans="2:6" x14ac:dyDescent="0.3"/>
    <row r="25" spans="2:6" x14ac:dyDescent="0.3">
      <c r="B25" s="46" t="s">
        <v>366</v>
      </c>
      <c r="C25" s="47" t="str">
        <f>IF(C23="","",EOMONTH(C23,0)+1)</f>
        <v/>
      </c>
      <c r="D25" s="36" t="s">
        <v>364</v>
      </c>
      <c r="E25" s="48" t="str">
        <f>IF(E23="","",Empregos!C30)</f>
        <v/>
      </c>
    </row>
    <row r="26" spans="2:6" x14ac:dyDescent="0.3">
      <c r="D26" s="36" t="s">
        <v>365</v>
      </c>
      <c r="E26" s="48" t="str">
        <f>IF(E23="","",Empregos!C35)</f>
        <v/>
      </c>
    </row>
    <row r="27" spans="2:6" x14ac:dyDescent="0.3">
      <c r="B27" s="19"/>
    </row>
    <row r="28" spans="2:6" x14ac:dyDescent="0.3">
      <c r="B28" s="132" t="s">
        <v>385</v>
      </c>
      <c r="C28" s="132"/>
      <c r="D28" s="132"/>
      <c r="E28" s="132"/>
      <c r="F28" s="132"/>
    </row>
    <row r="29" spans="2:6" x14ac:dyDescent="0.3">
      <c r="B29" s="44"/>
      <c r="C29" s="45"/>
      <c r="D29" s="45"/>
      <c r="E29" s="45"/>
      <c r="F29" s="45"/>
    </row>
    <row r="30" spans="2:6" x14ac:dyDescent="0.3">
      <c r="B30" s="44" t="s">
        <v>229</v>
      </c>
      <c r="C30" s="128"/>
      <c r="D30" s="129"/>
      <c r="E30" s="129"/>
      <c r="F30" s="130"/>
    </row>
    <row r="31" spans="2:6" x14ac:dyDescent="0.3">
      <c r="B31" s="44"/>
      <c r="C31" s="45"/>
      <c r="D31" s="45"/>
      <c r="E31" s="45"/>
      <c r="F31" s="45"/>
    </row>
    <row r="32" spans="2:6" x14ac:dyDescent="0.3">
      <c r="B32" s="44" t="s">
        <v>226</v>
      </c>
      <c r="C32" s="128"/>
      <c r="D32" s="129"/>
      <c r="E32" s="129"/>
      <c r="F32" s="130"/>
    </row>
    <row r="33" spans="2:6" x14ac:dyDescent="0.3">
      <c r="B33" s="44"/>
      <c r="C33" s="45"/>
      <c r="D33" s="45"/>
      <c r="E33" s="45"/>
      <c r="F33" s="45"/>
    </row>
    <row r="34" spans="2:6" x14ac:dyDescent="0.3">
      <c r="B34" s="44" t="s">
        <v>323</v>
      </c>
      <c r="C34" s="50"/>
      <c r="D34" s="42" t="s">
        <v>324</v>
      </c>
      <c r="E34" s="50"/>
      <c r="F34" s="45"/>
    </row>
    <row r="35" spans="2:6" x14ac:dyDescent="0.3">
      <c r="B35" s="44"/>
      <c r="C35" s="45"/>
      <c r="D35" s="45"/>
      <c r="E35" s="45"/>
      <c r="F35" s="45"/>
    </row>
    <row r="36" spans="2:6" x14ac:dyDescent="0.3">
      <c r="B36" s="44" t="s">
        <v>227</v>
      </c>
      <c r="C36" s="53"/>
      <c r="D36" s="42" t="s">
        <v>228</v>
      </c>
      <c r="E36" s="43" t="str">
        <f>IFERROR(INDEX(Tab_Municípios[Região],MATCH($C$36,Tab_Municípios[Município],0)),"")</f>
        <v/>
      </c>
    </row>
    <row r="37" spans="2:6" x14ac:dyDescent="0.3">
      <c r="B37" s="44"/>
      <c r="C37" s="43"/>
      <c r="D37" s="44"/>
      <c r="E37" s="43"/>
    </row>
    <row r="38" spans="2:6" x14ac:dyDescent="0.3">
      <c r="B38" s="44" t="s">
        <v>223</v>
      </c>
      <c r="C38" s="128"/>
      <c r="D38" s="129"/>
      <c r="E38" s="129"/>
      <c r="F38" s="130"/>
    </row>
    <row r="39" spans="2:6" x14ac:dyDescent="0.3"/>
    <row r="40" spans="2:6" x14ac:dyDescent="0.3">
      <c r="B40" s="44" t="s">
        <v>232</v>
      </c>
      <c r="C40" s="128"/>
      <c r="D40" s="129"/>
      <c r="E40" s="129"/>
      <c r="F40" s="130"/>
    </row>
    <row r="41" spans="2:6" x14ac:dyDescent="0.3">
      <c r="B41" s="44"/>
    </row>
    <row r="42" spans="2:6" x14ac:dyDescent="0.3">
      <c r="B42" s="44" t="s">
        <v>231</v>
      </c>
      <c r="C42" s="116"/>
      <c r="D42" s="117"/>
      <c r="E42" s="117"/>
      <c r="F42" s="118"/>
    </row>
    <row r="43" spans="2:6" x14ac:dyDescent="0.3"/>
    <row r="44" spans="2:6" x14ac:dyDescent="0.3">
      <c r="B44" s="44" t="s">
        <v>232</v>
      </c>
      <c r="C44" s="128"/>
      <c r="D44" s="129"/>
      <c r="E44" s="129"/>
      <c r="F44" s="130"/>
    </row>
    <row r="45" spans="2:6" x14ac:dyDescent="0.3"/>
    <row r="46" spans="2:6" x14ac:dyDescent="0.3"/>
    <row r="47" spans="2:6" x14ac:dyDescent="0.3">
      <c r="B47" s="44" t="s">
        <v>233</v>
      </c>
    </row>
    <row r="48" spans="2:6" x14ac:dyDescent="0.3">
      <c r="B48" s="119"/>
      <c r="C48" s="120"/>
      <c r="D48" s="120"/>
      <c r="E48" s="120"/>
      <c r="F48" s="121"/>
    </row>
    <row r="49" spans="2:6" x14ac:dyDescent="0.3">
      <c r="B49" s="122"/>
      <c r="C49" s="123"/>
      <c r="D49" s="123"/>
      <c r="E49" s="123"/>
      <c r="F49" s="124"/>
    </row>
    <row r="50" spans="2:6" x14ac:dyDescent="0.3">
      <c r="B50" s="122"/>
      <c r="C50" s="123"/>
      <c r="D50" s="123"/>
      <c r="E50" s="123"/>
      <c r="F50" s="124"/>
    </row>
    <row r="51" spans="2:6" x14ac:dyDescent="0.3">
      <c r="B51" s="122"/>
      <c r="C51" s="123"/>
      <c r="D51" s="123"/>
      <c r="E51" s="123"/>
      <c r="F51" s="124"/>
    </row>
    <row r="52" spans="2:6" x14ac:dyDescent="0.3">
      <c r="B52" s="122"/>
      <c r="C52" s="123"/>
      <c r="D52" s="123"/>
      <c r="E52" s="123"/>
      <c r="F52" s="124"/>
    </row>
    <row r="53" spans="2:6" x14ac:dyDescent="0.3">
      <c r="B53" s="122"/>
      <c r="C53" s="123"/>
      <c r="D53" s="123"/>
      <c r="E53" s="123"/>
      <c r="F53" s="124"/>
    </row>
    <row r="54" spans="2:6" x14ac:dyDescent="0.3">
      <c r="B54" s="122"/>
      <c r="C54" s="123"/>
      <c r="D54" s="123"/>
      <c r="E54" s="123"/>
      <c r="F54" s="124"/>
    </row>
    <row r="55" spans="2:6" x14ac:dyDescent="0.3">
      <c r="B55" s="122"/>
      <c r="C55" s="123"/>
      <c r="D55" s="123"/>
      <c r="E55" s="123"/>
      <c r="F55" s="124"/>
    </row>
    <row r="56" spans="2:6" x14ac:dyDescent="0.3">
      <c r="B56" s="122"/>
      <c r="C56" s="123"/>
      <c r="D56" s="123"/>
      <c r="E56" s="123"/>
      <c r="F56" s="124"/>
    </row>
    <row r="57" spans="2:6" x14ac:dyDescent="0.3">
      <c r="B57" s="125"/>
      <c r="C57" s="126"/>
      <c r="D57" s="126"/>
      <c r="E57" s="126"/>
      <c r="F57" s="127"/>
    </row>
    <row r="58" spans="2:6" x14ac:dyDescent="0.3"/>
    <row r="59" spans="2:6" x14ac:dyDescent="0.3"/>
    <row r="60" spans="2:6" x14ac:dyDescent="0.3">
      <c r="B60" s="132" t="s">
        <v>386</v>
      </c>
      <c r="C60" s="132"/>
      <c r="D60" s="132"/>
      <c r="E60" s="132"/>
      <c r="F60" s="132"/>
    </row>
    <row r="61" spans="2:6" x14ac:dyDescent="0.3"/>
    <row r="62" spans="2:6" x14ac:dyDescent="0.3">
      <c r="B62" s="44" t="s">
        <v>234</v>
      </c>
      <c r="C62" s="51"/>
      <c r="D62" s="42" t="s">
        <v>361</v>
      </c>
      <c r="E62" s="133"/>
      <c r="F62" s="134"/>
    </row>
    <row r="63" spans="2:6" x14ac:dyDescent="0.3"/>
    <row r="64" spans="2:6" x14ac:dyDescent="0.3">
      <c r="B64" s="44" t="s">
        <v>360</v>
      </c>
      <c r="C64" s="53"/>
      <c r="D64" s="42" t="s">
        <v>235</v>
      </c>
      <c r="E64" s="37" t="str">
        <f>IFERROR(INDEX(Tab_Legislação[Setor],MATCH($C$64,Tab_Legislação[Legislação],0)),"")</f>
        <v/>
      </c>
    </row>
    <row r="65" spans="2:6" x14ac:dyDescent="0.3"/>
    <row r="66" spans="2:6" ht="31.95" customHeight="1" x14ac:dyDescent="0.3">
      <c r="B66" s="49" t="s">
        <v>311</v>
      </c>
      <c r="C66" s="113"/>
      <c r="D66" s="114"/>
      <c r="E66" s="114"/>
      <c r="F66" s="115"/>
    </row>
    <row r="67" spans="2:6" x14ac:dyDescent="0.3">
      <c r="B67" s="37" t="s">
        <v>359</v>
      </c>
    </row>
    <row r="68" spans="2:6" x14ac:dyDescent="0.3"/>
    <row r="69" spans="2:6" x14ac:dyDescent="0.3">
      <c r="B69" s="44" t="s">
        <v>233</v>
      </c>
    </row>
    <row r="70" spans="2:6" x14ac:dyDescent="0.3">
      <c r="B70" s="104"/>
      <c r="C70" s="105"/>
      <c r="D70" s="105"/>
      <c r="E70" s="105"/>
      <c r="F70" s="106"/>
    </row>
    <row r="71" spans="2:6" x14ac:dyDescent="0.3">
      <c r="B71" s="107"/>
      <c r="C71" s="108"/>
      <c r="D71" s="108"/>
      <c r="E71" s="108"/>
      <c r="F71" s="109"/>
    </row>
    <row r="72" spans="2:6" x14ac:dyDescent="0.3">
      <c r="B72" s="107"/>
      <c r="C72" s="108"/>
      <c r="D72" s="108"/>
      <c r="E72" s="108"/>
      <c r="F72" s="109"/>
    </row>
    <row r="73" spans="2:6" x14ac:dyDescent="0.3">
      <c r="B73" s="107"/>
      <c r="C73" s="108"/>
      <c r="D73" s="108"/>
      <c r="E73" s="108"/>
      <c r="F73" s="109"/>
    </row>
    <row r="74" spans="2:6" x14ac:dyDescent="0.3">
      <c r="B74" s="107"/>
      <c r="C74" s="108"/>
      <c r="D74" s="108"/>
      <c r="E74" s="108"/>
      <c r="F74" s="109"/>
    </row>
    <row r="75" spans="2:6" x14ac:dyDescent="0.3">
      <c r="B75" s="107"/>
      <c r="C75" s="108"/>
      <c r="D75" s="108"/>
      <c r="E75" s="108"/>
      <c r="F75" s="109"/>
    </row>
    <row r="76" spans="2:6" x14ac:dyDescent="0.3">
      <c r="B76" s="107"/>
      <c r="C76" s="108"/>
      <c r="D76" s="108"/>
      <c r="E76" s="108"/>
      <c r="F76" s="109"/>
    </row>
    <row r="77" spans="2:6" x14ac:dyDescent="0.3">
      <c r="B77" s="107"/>
      <c r="C77" s="108"/>
      <c r="D77" s="108"/>
      <c r="E77" s="108"/>
      <c r="F77" s="109"/>
    </row>
    <row r="78" spans="2:6" x14ac:dyDescent="0.3">
      <c r="B78" s="107"/>
      <c r="C78" s="108"/>
      <c r="D78" s="108"/>
      <c r="E78" s="108"/>
      <c r="F78" s="109"/>
    </row>
    <row r="79" spans="2:6" x14ac:dyDescent="0.3">
      <c r="B79" s="107"/>
      <c r="C79" s="108"/>
      <c r="D79" s="108"/>
      <c r="E79" s="108"/>
      <c r="F79" s="109"/>
    </row>
    <row r="80" spans="2:6" x14ac:dyDescent="0.3">
      <c r="B80" s="107"/>
      <c r="C80" s="108"/>
      <c r="D80" s="108"/>
      <c r="E80" s="108"/>
      <c r="F80" s="109"/>
    </row>
    <row r="81" spans="2:6" x14ac:dyDescent="0.3">
      <c r="B81" s="107"/>
      <c r="C81" s="108"/>
      <c r="D81" s="108"/>
      <c r="E81" s="108"/>
      <c r="F81" s="109"/>
    </row>
    <row r="82" spans="2:6" x14ac:dyDescent="0.3">
      <c r="B82" s="107"/>
      <c r="C82" s="108"/>
      <c r="D82" s="108"/>
      <c r="E82" s="108"/>
      <c r="F82" s="109"/>
    </row>
    <row r="83" spans="2:6" x14ac:dyDescent="0.3">
      <c r="B83" s="107"/>
      <c r="C83" s="108"/>
      <c r="D83" s="108"/>
      <c r="E83" s="108"/>
      <c r="F83" s="109"/>
    </row>
    <row r="84" spans="2:6" x14ac:dyDescent="0.3">
      <c r="B84" s="107"/>
      <c r="C84" s="108"/>
      <c r="D84" s="108"/>
      <c r="E84" s="108"/>
      <c r="F84" s="109"/>
    </row>
    <row r="85" spans="2:6" x14ac:dyDescent="0.3">
      <c r="B85" s="107"/>
      <c r="C85" s="108"/>
      <c r="D85" s="108"/>
      <c r="E85" s="108"/>
      <c r="F85" s="109"/>
    </row>
    <row r="86" spans="2:6" x14ac:dyDescent="0.3">
      <c r="B86" s="110"/>
      <c r="C86" s="111"/>
      <c r="D86" s="111"/>
      <c r="E86" s="111"/>
      <c r="F86" s="112"/>
    </row>
    <row r="87" spans="2:6" x14ac:dyDescent="0.3"/>
    <row r="88" spans="2:6" x14ac:dyDescent="0.3"/>
    <row r="89" spans="2:6" x14ac:dyDescent="0.3"/>
    <row r="90" spans="2:6" x14ac:dyDescent="0.3"/>
    <row r="91" spans="2:6" x14ac:dyDescent="0.3"/>
    <row r="92" spans="2:6" x14ac:dyDescent="0.3"/>
    <row r="93" spans="2:6" x14ac:dyDescent="0.3"/>
    <row r="94" spans="2:6" x14ac:dyDescent="0.3"/>
    <row r="95" spans="2:6" x14ac:dyDescent="0.3"/>
    <row r="96" spans="2:6" x14ac:dyDescent="0.3"/>
    <row r="97" x14ac:dyDescent="0.3"/>
    <row r="98" x14ac:dyDescent="0.3"/>
    <row r="99" x14ac:dyDescent="0.3"/>
    <row r="100" x14ac:dyDescent="0.3"/>
    <row r="101" x14ac:dyDescent="0.3"/>
  </sheetData>
  <sheetProtection algorithmName="SHA-512" hashValue="6h/r2GxTBriJ13EkyzNdLLE3eVHjbHg0weWPTLPRVRA/8cJTBe6WLIxEbsFR4B2EPgD8rktptUiGRzx4IgLQ5Q==" saltValue="LmOfkB8o6eaeN+qTsTD2jw==" spinCount="100000" sheet="1" objects="1" scenarios="1"/>
  <mergeCells count="16">
    <mergeCell ref="F10:G10"/>
    <mergeCell ref="B12:F12"/>
    <mergeCell ref="B21:F21"/>
    <mergeCell ref="B28:F28"/>
    <mergeCell ref="E62:F62"/>
    <mergeCell ref="B60:F60"/>
    <mergeCell ref="C14:F14"/>
    <mergeCell ref="C30:F30"/>
    <mergeCell ref="C32:F32"/>
    <mergeCell ref="C38:F38"/>
    <mergeCell ref="C40:F40"/>
    <mergeCell ref="B70:F86"/>
    <mergeCell ref="C66:F66"/>
    <mergeCell ref="C42:F42"/>
    <mergeCell ref="B48:F57"/>
    <mergeCell ref="C44:F44"/>
  </mergeCells>
  <conditionalFormatting sqref="C18">
    <cfRule type="containsBlanks" dxfId="34" priority="19">
      <formula>LEN(TRIM(C18))=0</formula>
    </cfRule>
  </conditionalFormatting>
  <conditionalFormatting sqref="C23">
    <cfRule type="containsBlanks" dxfId="33" priority="9">
      <formula>LEN(TRIM(C23))=0</formula>
    </cfRule>
  </conditionalFormatting>
  <conditionalFormatting sqref="C34">
    <cfRule type="containsBlanks" dxfId="32" priority="12">
      <formula>LEN(TRIM(C34))=0</formula>
    </cfRule>
  </conditionalFormatting>
  <conditionalFormatting sqref="C36">
    <cfRule type="containsBlanks" dxfId="31" priority="32">
      <formula>LEN(TRIM(C36))=0</formula>
    </cfRule>
  </conditionalFormatting>
  <conditionalFormatting sqref="C62">
    <cfRule type="containsBlanks" dxfId="30" priority="24">
      <formula>LEN(TRIM(C62))=0</formula>
    </cfRule>
  </conditionalFormatting>
  <conditionalFormatting sqref="C64">
    <cfRule type="containsBlanks" dxfId="29" priority="23">
      <formula>LEN(TRIM(C64))=0</formula>
    </cfRule>
  </conditionalFormatting>
  <conditionalFormatting sqref="C14:F14 C16 C30:F30 C32:F32">
    <cfRule type="containsBlanks" dxfId="28" priority="33">
      <formula>LEN(TRIM(C14))=0</formula>
    </cfRule>
  </conditionalFormatting>
  <conditionalFormatting sqref="C38:F38">
    <cfRule type="containsBlanks" dxfId="27" priority="31">
      <formula>LEN(TRIM(C38))=0</formula>
    </cfRule>
  </conditionalFormatting>
  <conditionalFormatting sqref="C40:F40">
    <cfRule type="containsBlanks" dxfId="26" priority="2">
      <formula>LEN(TRIM(C40))=0</formula>
    </cfRule>
  </conditionalFormatting>
  <conditionalFormatting sqref="C44:F44">
    <cfRule type="containsBlanks" dxfId="25" priority="1">
      <formula>LEN(TRIM(C44))=0</formula>
    </cfRule>
  </conditionalFormatting>
  <conditionalFormatting sqref="E16">
    <cfRule type="containsBlanks" dxfId="24" priority="28">
      <formula>LEN(TRIM(E16))=0</formula>
    </cfRule>
  </conditionalFormatting>
  <conditionalFormatting sqref="E23">
    <cfRule type="containsBlanks" dxfId="23" priority="16">
      <formula>LEN(TRIM(E23))=0</formula>
    </cfRule>
  </conditionalFormatting>
  <conditionalFormatting sqref="E34">
    <cfRule type="containsBlanks" dxfId="22" priority="11">
      <formula>LEN(TRIM(E34))=0</formula>
    </cfRule>
  </conditionalFormatting>
  <conditionalFormatting sqref="E62">
    <cfRule type="containsBlanks" dxfId="21" priority="7">
      <formula>LEN(TRIM(E62))=0</formula>
    </cfRule>
  </conditionalFormatting>
  <conditionalFormatting sqref="F10:G10">
    <cfRule type="containsText" dxfId="20" priority="4" operator="containsText" text="pendente">
      <formula>NOT(ISERROR(SEARCH("pendente",F10)))</formula>
    </cfRule>
    <cfRule type="containsText" dxfId="19" priority="5" operator="containsText" text="conformidade">
      <formula>NOT(ISERROR(SEARCH("conformidade",F10)))</formula>
    </cfRule>
  </conditionalFormatting>
  <dataValidations count="2">
    <dataValidation type="textLength" operator="equal" allowBlank="1" showInputMessage="1" showErrorMessage="1" errorTitle="CNPJ inválido" error="CNPJ com 18 caracteres (xx.xxx.xxx/xxxx-xx)" promptTitle="CNPJ" prompt="Informar o CNPJ com 18 caracteres (xx.xxx.xxx/xxxx-xx)" sqref="C16:C17" xr:uid="{D9F31E79-218B-42A2-BF5F-104AB04C485C}">
      <formula1>18</formula1>
    </dataValidation>
    <dataValidation type="list" allowBlank="1" showInputMessage="1" showErrorMessage="1" sqref="C18" xr:uid="{F9FFB447-9B1E-4681-80D0-9C1B35431CCD}">
      <formula1>"Matriz,Filial"</formula1>
    </dataValidation>
  </dataValidations>
  <pageMargins left="0.51181102362204722" right="0.51181102362204722" top="0.78740157480314965" bottom="0.3937007874015748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B332173-EEBC-401E-915A-EC9919CA2CA0}">
          <x14:formula1>
            <xm:f>Apoio!$C$5:$C$96</xm:f>
          </x14:formula1>
          <xm:sqref>C37</xm:sqref>
        </x14:dataValidation>
        <x14:dataValidation type="list" allowBlank="1" showInputMessage="1" showErrorMessage="1" promptTitle="Município do beneficário" prompt="Selecionar Município onde está instalado beneficiário" xr:uid="{7D7E979F-E3A2-4516-ADC4-21A88A57CE7E}">
          <x14:formula1>
            <xm:f>Apoio!$C$5:$C$96</xm:f>
          </x14:formula1>
          <xm:sqref>C36</xm:sqref>
        </x14:dataValidation>
        <x14:dataValidation type="list" allowBlank="1" showInputMessage="1" showErrorMessage="1" promptTitle="Legislação" prompt="Informar qual instrumento legal (Lei) trata-se do benefício fiscal concedido" xr:uid="{4835E32F-857F-402E-8340-D63786849746}">
          <x14:formula1>
            <xm:f>OFFSET(Apoio!$G$5,0,0,COUNTA(Apoio!$G$5:$G$300))</xm:f>
          </x14:formula1>
          <xm:sqref>C64</xm:sqref>
        </x14:dataValidation>
        <x14:dataValidation type="list" allowBlank="1" showInputMessage="1" showErrorMessage="1" promptTitle="Lei n.º 9025" prompt="Tipos de estabelecimentos que poderão usufruir benefício da lei n.º 9025/2020" xr:uid="{59A2C1C4-B930-4371-B18E-13A9EA575E2D}">
          <x14:formula1>
            <xm:f>Apoio!$P$5:$P$8</xm:f>
          </x14:formula1>
          <xm:sqref>C66</xm:sqref>
        </x14:dataValidation>
        <x14:dataValidation type="list" allowBlank="1" showInputMessage="1" showErrorMessage="1" xr:uid="{2AC0D364-E7BD-4111-BD50-727592A418A0}">
          <x14:formula1>
            <xm:f>Apoio!$P$12:$P$21</xm:f>
          </x14:formula1>
          <xm:sqref>E23</xm:sqref>
        </x14:dataValidation>
        <x14:dataValidation type="list" allowBlank="1" showInputMessage="1" showErrorMessage="1" xr:uid="{31C2F920-A258-45E5-BA6E-D49FB101B120}">
          <x14:formula1>
            <xm:f>Apoio!$R$12:$R$16</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CDCD-51C5-48BD-A389-7321E6EC4B3E}">
  <dimension ref="A1:L77"/>
  <sheetViews>
    <sheetView showGridLines="0" zoomScale="130" zoomScaleNormal="130" workbookViewId="0">
      <selection activeCell="C12" sqref="C12"/>
    </sheetView>
  </sheetViews>
  <sheetFormatPr defaultColWidth="0" defaultRowHeight="14.4" zeroHeight="1" x14ac:dyDescent="0.3"/>
  <cols>
    <col min="1" max="1" width="2" style="54" customWidth="1"/>
    <col min="2" max="2" width="12.88671875" style="54" customWidth="1"/>
    <col min="3" max="3" width="23.5546875" style="54" customWidth="1"/>
    <col min="4" max="4" width="48.109375" style="54" customWidth="1"/>
    <col min="5" max="5" width="31.33203125" style="54" customWidth="1"/>
    <col min="6" max="6" width="29.6640625" style="54" customWidth="1"/>
    <col min="7" max="7" width="20.109375" style="54" customWidth="1"/>
    <col min="8" max="8" width="2" style="54" customWidth="1"/>
    <col min="9" max="12" width="0" style="54" hidden="1" customWidth="1"/>
    <col min="13" max="16384" width="9.109375" style="54" hidden="1"/>
  </cols>
  <sheetData>
    <row r="1" spans="2:7" x14ac:dyDescent="0.3"/>
    <row r="2" spans="2:7" x14ac:dyDescent="0.3"/>
    <row r="3" spans="2:7" ht="25.8" x14ac:dyDescent="0.3">
      <c r="D3" s="55" t="s">
        <v>280</v>
      </c>
    </row>
    <row r="4" spans="2:7" x14ac:dyDescent="0.3">
      <c r="D4" s="56" t="s">
        <v>245</v>
      </c>
    </row>
    <row r="5" spans="2:7" ht="4.95" customHeight="1" x14ac:dyDescent="0.3">
      <c r="D5" s="57"/>
      <c r="E5" s="57"/>
      <c r="F5" s="57"/>
      <c r="G5" s="57"/>
    </row>
    <row r="6" spans="2:7" ht="4.95" customHeight="1" x14ac:dyDescent="0.3"/>
    <row r="7" spans="2:7" ht="4.95" customHeight="1" x14ac:dyDescent="0.3">
      <c r="B7" s="57"/>
      <c r="C7" s="57"/>
      <c r="D7" s="57"/>
      <c r="E7" s="57"/>
      <c r="F7" s="57"/>
      <c r="G7" s="57"/>
    </row>
    <row r="8" spans="2:7" x14ac:dyDescent="0.3"/>
    <row r="9" spans="2:7" ht="30" customHeight="1" x14ac:dyDescent="0.3">
      <c r="D9" s="58" t="s">
        <v>279</v>
      </c>
      <c r="E9" s="59">
        <f>IFERROR(COUNTIF(Tab_Docs[CONFORMIDADE],"Sim")/(COUNTA(Tab_Docs[CONFORMIDADE])-COUNTIF(Tab_Docs[CONFORMIDADE],"Não se aplica")),"")</f>
        <v>0</v>
      </c>
      <c r="F9" s="145" t="str">
        <f>IFERROR(IF($E$9&lt;100%,"Informação Pendente e/ou Irregular","Informação em conformidade"),"")</f>
        <v>Informação Pendente e/ou Irregular</v>
      </c>
      <c r="G9" s="145"/>
    </row>
    <row r="10" spans="2:7" ht="30" customHeight="1" x14ac:dyDescent="0.3">
      <c r="C10" s="96" t="s">
        <v>358</v>
      </c>
    </row>
    <row r="11" spans="2:7" ht="30" customHeight="1" x14ac:dyDescent="0.3">
      <c r="B11" s="27" t="s">
        <v>5</v>
      </c>
      <c r="C11" s="27" t="s">
        <v>309</v>
      </c>
      <c r="D11" s="27" t="s">
        <v>243</v>
      </c>
      <c r="E11" s="27" t="s">
        <v>244</v>
      </c>
      <c r="F11" s="27" t="s">
        <v>278</v>
      </c>
      <c r="G11" s="27" t="s">
        <v>246</v>
      </c>
    </row>
    <row r="12" spans="2:7" ht="30" customHeight="1" x14ac:dyDescent="0.3">
      <c r="B12" s="10">
        <v>1</v>
      </c>
      <c r="C12" s="10" t="s">
        <v>330</v>
      </c>
      <c r="D12" s="11" t="s">
        <v>329</v>
      </c>
      <c r="E12" s="63"/>
      <c r="F12"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2" s="65"/>
    </row>
    <row r="13" spans="2:7" ht="30" customHeight="1" x14ac:dyDescent="0.3">
      <c r="B13" s="10" t="s">
        <v>337</v>
      </c>
      <c r="C13" s="10" t="s">
        <v>310</v>
      </c>
      <c r="D13" s="11" t="s">
        <v>326</v>
      </c>
      <c r="E13" s="63"/>
      <c r="F13"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3" s="65"/>
    </row>
    <row r="14" spans="2:7" ht="34.799999999999997" customHeight="1" x14ac:dyDescent="0.3">
      <c r="B14" s="10" t="s">
        <v>338</v>
      </c>
      <c r="C14" s="10" t="s">
        <v>310</v>
      </c>
      <c r="D14" s="11" t="s">
        <v>336</v>
      </c>
      <c r="E14" s="63"/>
      <c r="F14"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4" s="65"/>
    </row>
    <row r="15" spans="2:7" ht="37.799999999999997" customHeight="1" x14ac:dyDescent="0.3">
      <c r="B15" s="10" t="s">
        <v>339</v>
      </c>
      <c r="C15" s="13" t="s">
        <v>334</v>
      </c>
      <c r="D15" s="61" t="s">
        <v>335</v>
      </c>
      <c r="E15" s="64"/>
      <c r="F15"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5" s="65"/>
    </row>
    <row r="16" spans="2:7" ht="43.2" customHeight="1" x14ac:dyDescent="0.3">
      <c r="B16" s="10" t="s">
        <v>327</v>
      </c>
      <c r="C16" s="13" t="s">
        <v>331</v>
      </c>
      <c r="D16" s="11" t="s">
        <v>325</v>
      </c>
      <c r="E16" s="64"/>
      <c r="F16"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6" s="65"/>
    </row>
    <row r="17" spans="2:7" ht="85.2" customHeight="1" x14ac:dyDescent="0.3">
      <c r="B17" s="10" t="s">
        <v>328</v>
      </c>
      <c r="C17" s="13" t="s">
        <v>331</v>
      </c>
      <c r="D17" s="11" t="s">
        <v>340</v>
      </c>
      <c r="E17" s="64"/>
      <c r="F17"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7" s="65"/>
    </row>
    <row r="18" spans="2:7" ht="58.8" customHeight="1" x14ac:dyDescent="0.3">
      <c r="B18" s="10">
        <v>4</v>
      </c>
      <c r="C18" s="13" t="s">
        <v>332</v>
      </c>
      <c r="D18" s="12" t="s">
        <v>333</v>
      </c>
      <c r="E18" s="63"/>
      <c r="F18"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8" s="65"/>
    </row>
    <row r="19" spans="2:7" ht="114.6" customHeight="1" x14ac:dyDescent="0.3">
      <c r="B19" s="10">
        <v>5</v>
      </c>
      <c r="C19" s="13" t="s">
        <v>341</v>
      </c>
      <c r="D19" s="11" t="s">
        <v>342</v>
      </c>
      <c r="E19" s="63"/>
      <c r="F19"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9" s="65"/>
    </row>
    <row r="20" spans="2:7" ht="112.8" customHeight="1" x14ac:dyDescent="0.3">
      <c r="B20" s="10">
        <v>6</v>
      </c>
      <c r="C20" s="13" t="s">
        <v>403</v>
      </c>
      <c r="D20" s="11" t="s">
        <v>404</v>
      </c>
      <c r="E20" s="63"/>
      <c r="F20" s="60"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0" s="65"/>
    </row>
    <row r="21" spans="2:7" x14ac:dyDescent="0.3"/>
    <row r="22" spans="2:7" x14ac:dyDescent="0.3"/>
    <row r="23" spans="2:7" ht="18" x14ac:dyDescent="0.3">
      <c r="B23" s="62" t="s">
        <v>322</v>
      </c>
      <c r="C23" s="62"/>
    </row>
    <row r="24" spans="2:7" x14ac:dyDescent="0.3">
      <c r="B24" s="136"/>
      <c r="C24" s="137"/>
      <c r="D24" s="137"/>
      <c r="E24" s="137"/>
      <c r="F24" s="137"/>
      <c r="G24" s="138"/>
    </row>
    <row r="25" spans="2:7" x14ac:dyDescent="0.3">
      <c r="B25" s="139"/>
      <c r="C25" s="140"/>
      <c r="D25" s="140"/>
      <c r="E25" s="140"/>
      <c r="F25" s="140"/>
      <c r="G25" s="141"/>
    </row>
    <row r="26" spans="2:7" x14ac:dyDescent="0.3">
      <c r="B26" s="139"/>
      <c r="C26" s="140"/>
      <c r="D26" s="140"/>
      <c r="E26" s="140"/>
      <c r="F26" s="140"/>
      <c r="G26" s="141"/>
    </row>
    <row r="27" spans="2:7" x14ac:dyDescent="0.3">
      <c r="B27" s="139"/>
      <c r="C27" s="140"/>
      <c r="D27" s="140"/>
      <c r="E27" s="140"/>
      <c r="F27" s="140"/>
      <c r="G27" s="141"/>
    </row>
    <row r="28" spans="2:7" x14ac:dyDescent="0.3">
      <c r="B28" s="139"/>
      <c r="C28" s="140"/>
      <c r="D28" s="140"/>
      <c r="E28" s="140"/>
      <c r="F28" s="140"/>
      <c r="G28" s="141"/>
    </row>
    <row r="29" spans="2:7" x14ac:dyDescent="0.3">
      <c r="B29" s="139"/>
      <c r="C29" s="140"/>
      <c r="D29" s="140"/>
      <c r="E29" s="140"/>
      <c r="F29" s="140"/>
      <c r="G29" s="141"/>
    </row>
    <row r="30" spans="2:7" x14ac:dyDescent="0.3">
      <c r="B30" s="139"/>
      <c r="C30" s="140"/>
      <c r="D30" s="140"/>
      <c r="E30" s="140"/>
      <c r="F30" s="140"/>
      <c r="G30" s="141"/>
    </row>
    <row r="31" spans="2:7" x14ac:dyDescent="0.3">
      <c r="B31" s="139"/>
      <c r="C31" s="140"/>
      <c r="D31" s="140"/>
      <c r="E31" s="140"/>
      <c r="F31" s="140"/>
      <c r="G31" s="141"/>
    </row>
    <row r="32" spans="2:7" x14ac:dyDescent="0.3">
      <c r="B32" s="139"/>
      <c r="C32" s="140"/>
      <c r="D32" s="140"/>
      <c r="E32" s="140"/>
      <c r="F32" s="140"/>
      <c r="G32" s="141"/>
    </row>
    <row r="33" spans="2:7" x14ac:dyDescent="0.3">
      <c r="B33" s="139"/>
      <c r="C33" s="140"/>
      <c r="D33" s="140"/>
      <c r="E33" s="140"/>
      <c r="F33" s="140"/>
      <c r="G33" s="141"/>
    </row>
    <row r="34" spans="2:7" x14ac:dyDescent="0.3">
      <c r="B34" s="139"/>
      <c r="C34" s="140"/>
      <c r="D34" s="140"/>
      <c r="E34" s="140"/>
      <c r="F34" s="140"/>
      <c r="G34" s="141"/>
    </row>
    <row r="35" spans="2:7" x14ac:dyDescent="0.3">
      <c r="B35" s="139"/>
      <c r="C35" s="140"/>
      <c r="D35" s="140"/>
      <c r="E35" s="140"/>
      <c r="F35" s="140"/>
      <c r="G35" s="141"/>
    </row>
    <row r="36" spans="2:7" x14ac:dyDescent="0.3">
      <c r="B36" s="139"/>
      <c r="C36" s="140"/>
      <c r="D36" s="140"/>
      <c r="E36" s="140"/>
      <c r="F36" s="140"/>
      <c r="G36" s="141"/>
    </row>
    <row r="37" spans="2:7" x14ac:dyDescent="0.3">
      <c r="B37" s="139"/>
      <c r="C37" s="140"/>
      <c r="D37" s="140"/>
      <c r="E37" s="140"/>
      <c r="F37" s="140"/>
      <c r="G37" s="141"/>
    </row>
    <row r="38" spans="2:7" x14ac:dyDescent="0.3">
      <c r="B38" s="139"/>
      <c r="C38" s="140"/>
      <c r="D38" s="140"/>
      <c r="E38" s="140"/>
      <c r="F38" s="140"/>
      <c r="G38" s="141"/>
    </row>
    <row r="39" spans="2:7" x14ac:dyDescent="0.3">
      <c r="B39" s="139"/>
      <c r="C39" s="140"/>
      <c r="D39" s="140"/>
      <c r="E39" s="140"/>
      <c r="F39" s="140"/>
      <c r="G39" s="141"/>
    </row>
    <row r="40" spans="2:7" x14ac:dyDescent="0.3">
      <c r="B40" s="139"/>
      <c r="C40" s="140"/>
      <c r="D40" s="140"/>
      <c r="E40" s="140"/>
      <c r="F40" s="140"/>
      <c r="G40" s="141"/>
    </row>
    <row r="41" spans="2:7" x14ac:dyDescent="0.3">
      <c r="B41" s="139"/>
      <c r="C41" s="140"/>
      <c r="D41" s="140"/>
      <c r="E41" s="140"/>
      <c r="F41" s="140"/>
      <c r="G41" s="141"/>
    </row>
    <row r="42" spans="2:7" x14ac:dyDescent="0.3">
      <c r="B42" s="139"/>
      <c r="C42" s="140"/>
      <c r="D42" s="140"/>
      <c r="E42" s="140"/>
      <c r="F42" s="140"/>
      <c r="G42" s="141"/>
    </row>
    <row r="43" spans="2:7" x14ac:dyDescent="0.3">
      <c r="B43" s="139"/>
      <c r="C43" s="140"/>
      <c r="D43" s="140"/>
      <c r="E43" s="140"/>
      <c r="F43" s="140"/>
      <c r="G43" s="141"/>
    </row>
    <row r="44" spans="2:7" x14ac:dyDescent="0.3">
      <c r="B44" s="139"/>
      <c r="C44" s="140"/>
      <c r="D44" s="140"/>
      <c r="E44" s="140"/>
      <c r="F44" s="140"/>
      <c r="G44" s="141"/>
    </row>
    <row r="45" spans="2:7" x14ac:dyDescent="0.3">
      <c r="B45" s="139"/>
      <c r="C45" s="140"/>
      <c r="D45" s="140"/>
      <c r="E45" s="140"/>
      <c r="F45" s="140"/>
      <c r="G45" s="141"/>
    </row>
    <row r="46" spans="2:7" x14ac:dyDescent="0.3">
      <c r="B46" s="139"/>
      <c r="C46" s="140"/>
      <c r="D46" s="140"/>
      <c r="E46" s="140"/>
      <c r="F46" s="140"/>
      <c r="G46" s="141"/>
    </row>
    <row r="47" spans="2:7" x14ac:dyDescent="0.3">
      <c r="B47" s="139"/>
      <c r="C47" s="140"/>
      <c r="D47" s="140"/>
      <c r="E47" s="140"/>
      <c r="F47" s="140"/>
      <c r="G47" s="141"/>
    </row>
    <row r="48" spans="2:7" x14ac:dyDescent="0.3">
      <c r="B48" s="139"/>
      <c r="C48" s="140"/>
      <c r="D48" s="140"/>
      <c r="E48" s="140"/>
      <c r="F48" s="140"/>
      <c r="G48" s="141"/>
    </row>
    <row r="49" spans="2:7" x14ac:dyDescent="0.3">
      <c r="B49" s="139"/>
      <c r="C49" s="140"/>
      <c r="D49" s="140"/>
      <c r="E49" s="140"/>
      <c r="F49" s="140"/>
      <c r="G49" s="141"/>
    </row>
    <row r="50" spans="2:7" x14ac:dyDescent="0.3">
      <c r="B50" s="139"/>
      <c r="C50" s="140"/>
      <c r="D50" s="140"/>
      <c r="E50" s="140"/>
      <c r="F50" s="140"/>
      <c r="G50" s="141"/>
    </row>
    <row r="51" spans="2:7" x14ac:dyDescent="0.3">
      <c r="B51" s="139"/>
      <c r="C51" s="140"/>
      <c r="D51" s="140"/>
      <c r="E51" s="140"/>
      <c r="F51" s="140"/>
      <c r="G51" s="141"/>
    </row>
    <row r="52" spans="2:7" x14ac:dyDescent="0.3">
      <c r="B52" s="142"/>
      <c r="C52" s="143"/>
      <c r="D52" s="143"/>
      <c r="E52" s="143"/>
      <c r="F52" s="143"/>
      <c r="G52" s="144"/>
    </row>
    <row r="53" spans="2:7" x14ac:dyDescent="0.3"/>
    <row r="54" spans="2:7" x14ac:dyDescent="0.3"/>
    <row r="55" spans="2:7" x14ac:dyDescent="0.3"/>
    <row r="56" spans="2:7" x14ac:dyDescent="0.3"/>
    <row r="57" spans="2:7" x14ac:dyDescent="0.3"/>
    <row r="58" spans="2:7" x14ac:dyDescent="0.3"/>
    <row r="59" spans="2:7" x14ac:dyDescent="0.3"/>
    <row r="60" spans="2:7" x14ac:dyDescent="0.3"/>
    <row r="61" spans="2:7" x14ac:dyDescent="0.3"/>
    <row r="62" spans="2:7" x14ac:dyDescent="0.3"/>
    <row r="63" spans="2:7" x14ac:dyDescent="0.3"/>
    <row r="64" spans="2:7"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sheetData>
  <sheetProtection algorithmName="SHA-512" hashValue="QQF8pkzLC/ddMnS2/B4a7HkCtje9xqL8yiz6OGILTNCBlTcde2YeZjqAn4nRDOUX9f/fE3kPNxXBohD8yCGjqw==" saltValue="zP7m+G0iwgpBax7JJlcAHg==" spinCount="100000" sheet="1" objects="1" scenarios="1"/>
  <mergeCells count="2">
    <mergeCell ref="B24:G52"/>
    <mergeCell ref="F9:G9"/>
  </mergeCells>
  <phoneticPr fontId="16" type="noConversion"/>
  <conditionalFormatting sqref="E12:E20">
    <cfRule type="containsBlanks" dxfId="18" priority="2">
      <formula>LEN(TRIM(E12))=0</formula>
    </cfRule>
  </conditionalFormatting>
  <conditionalFormatting sqref="F12:F20">
    <cfRule type="cellIs" dxfId="17" priority="5" operator="equal">
      <formula>"Não se aplica"</formula>
    </cfRule>
    <cfRule type="cellIs" dxfId="16" priority="6" operator="equal">
      <formula>"Não"</formula>
    </cfRule>
    <cfRule type="cellIs" dxfId="15" priority="7" operator="equal">
      <formula>"Sim"</formula>
    </cfRule>
  </conditionalFormatting>
  <conditionalFormatting sqref="F9:G9">
    <cfRule type="containsText" dxfId="14" priority="3" operator="containsText" text="pendente">
      <formula>NOT(ISERROR(SEARCH("pendente",F9)))</formula>
    </cfRule>
    <cfRule type="containsText" dxfId="13" priority="4" operator="containsText" text="conformidade">
      <formula>NOT(ISERROR(SEARCH("conformidade",F9)))</formula>
    </cfRule>
  </conditionalFormatting>
  <dataValidations count="5">
    <dataValidation type="list" allowBlank="1" showInputMessage="1" showErrorMessage="1" sqref="E14" xr:uid="{A4680CDC-AB65-4732-B045-43F96D12ECD0}">
      <formula1>"Negativa de Débitos,Consta Passivo Ambiental"</formula1>
    </dataValidation>
    <dataValidation type="list" allowBlank="1" showInputMessage="1" showErrorMessage="1" sqref="E12" xr:uid="{D98CB839-38B1-4D87-8575-216CB7C7B8B5}">
      <formula1>"Informado,Não Informado"</formula1>
    </dataValidation>
    <dataValidation type="list" allowBlank="1" showInputMessage="1" showErrorMessage="1" sqref="E18:E20" xr:uid="{82BEABA9-3793-4E72-9F46-09B625CC8755}">
      <formula1>"Informado,Não Informado,Não se aplica"</formula1>
    </dataValidation>
    <dataValidation type="list" allowBlank="1" showInputMessage="1" showErrorMessage="1" sqref="E15:E17" xr:uid="{9B823C46-3EB3-43C1-971F-A994F55FE628}">
      <formula1>"Informado, Não Informado"</formula1>
    </dataValidation>
    <dataValidation type="list" allowBlank="1" showInputMessage="1" showErrorMessage="1" sqref="E13" xr:uid="{B5CA06D1-D103-4F32-9A70-4718FA611E59}">
      <formula1>"Negativa de Débitos,Positiva com efeitos de negativa,Positiva"</formula1>
    </dataValidation>
  </dataValidations>
  <pageMargins left="0.511811024" right="0.511811024" top="0.78740157499999996" bottom="0.78740157499999996" header="0.31496062000000002" footer="0.31496062000000002"/>
  <pageSetup paperSize="9" scale="5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7EF9-C2DF-4443-86C4-6CD8007D15F8}">
  <dimension ref="A2:J45"/>
  <sheetViews>
    <sheetView showGridLines="0" zoomScale="130" zoomScaleNormal="130" workbookViewId="0">
      <selection activeCell="B17" sqref="B17:F17"/>
    </sheetView>
  </sheetViews>
  <sheetFormatPr defaultColWidth="0" defaultRowHeight="14.4" x14ac:dyDescent="0.3"/>
  <cols>
    <col min="1" max="1" width="2.109375" style="2" customWidth="1"/>
    <col min="2" max="2" width="21.6640625" style="2" customWidth="1"/>
    <col min="3" max="3" width="20" style="2" customWidth="1"/>
    <col min="4" max="4" width="21.44140625" style="2" customWidth="1"/>
    <col min="5" max="5" width="17.88671875" style="2" customWidth="1"/>
    <col min="6" max="6" width="23.5546875" style="2" customWidth="1"/>
    <col min="7" max="7" width="25.33203125" style="2" customWidth="1"/>
    <col min="8" max="8" width="1.6640625" style="2" customWidth="1"/>
    <col min="9" max="10" width="0" style="2" hidden="1" customWidth="1"/>
    <col min="11" max="16384" width="9.109375" style="2" hidden="1"/>
  </cols>
  <sheetData>
    <row r="2" spans="2:7" ht="23.4" x14ac:dyDescent="0.45">
      <c r="C2" s="18" t="s">
        <v>248</v>
      </c>
    </row>
    <row r="3" spans="2:7" x14ac:dyDescent="0.3">
      <c r="C3" s="19" t="s">
        <v>245</v>
      </c>
    </row>
    <row r="5" spans="2:7" ht="4.95" customHeight="1" x14ac:dyDescent="0.3">
      <c r="C5" s="3"/>
      <c r="D5" s="3"/>
      <c r="E5" s="3"/>
      <c r="F5" s="3"/>
      <c r="G5" s="3"/>
    </row>
    <row r="6" spans="2:7" ht="4.95" customHeight="1" x14ac:dyDescent="0.3"/>
    <row r="7" spans="2:7" ht="4.95" customHeight="1" x14ac:dyDescent="0.3">
      <c r="B7" s="3"/>
      <c r="C7" s="3"/>
      <c r="D7" s="3"/>
      <c r="E7" s="3"/>
      <c r="F7" s="3"/>
      <c r="G7" s="3"/>
    </row>
    <row r="9" spans="2:7" x14ac:dyDescent="0.3">
      <c r="B9" s="97" t="s">
        <v>358</v>
      </c>
      <c r="C9" s="97"/>
    </row>
    <row r="11" spans="2:7" x14ac:dyDescent="0.3">
      <c r="B11" s="132" t="s">
        <v>382</v>
      </c>
      <c r="C11" s="132"/>
      <c r="D11" s="132"/>
      <c r="E11" s="132"/>
      <c r="F11" s="132"/>
    </row>
    <row r="13" spans="2:7" x14ac:dyDescent="0.3">
      <c r="B13" s="19" t="s">
        <v>236</v>
      </c>
      <c r="C13" s="66" t="str">
        <f>IF(Cadastro!C23="","",Cadastro!C23)</f>
        <v/>
      </c>
    </row>
    <row r="14" spans="2:7" x14ac:dyDescent="0.3">
      <c r="B14" s="19" t="s">
        <v>247</v>
      </c>
      <c r="C14" s="66" t="str">
        <f>IF(C13="","",EOMONTH(C13,0)+1)</f>
        <v/>
      </c>
    </row>
    <row r="15" spans="2:7" x14ac:dyDescent="0.3">
      <c r="B15" s="19" t="s">
        <v>292</v>
      </c>
      <c r="C15" s="36" t="str">
        <f>IF(Cadastro!$E$23="","",Cadastro!$E$23)</f>
        <v/>
      </c>
      <c r="D15" s="20"/>
    </row>
    <row r="17" spans="2:7" x14ac:dyDescent="0.3">
      <c r="B17" s="132" t="s">
        <v>388</v>
      </c>
      <c r="C17" s="132"/>
      <c r="D17" s="132"/>
      <c r="E17" s="132"/>
      <c r="F17" s="132"/>
    </row>
    <row r="18" spans="2:7" x14ac:dyDescent="0.3">
      <c r="D18" s="21"/>
    </row>
    <row r="19" spans="2:7" x14ac:dyDescent="0.3">
      <c r="B19" s="102" t="s">
        <v>381</v>
      </c>
      <c r="C19" s="22"/>
      <c r="D19" s="21"/>
    </row>
    <row r="20" spans="2:7" x14ac:dyDescent="0.3">
      <c r="B20" s="23"/>
    </row>
    <row r="21" spans="2:7" x14ac:dyDescent="0.3">
      <c r="B21" s="9" t="s">
        <v>344</v>
      </c>
      <c r="C21" s="9" t="s">
        <v>378</v>
      </c>
      <c r="D21" s="24" t="s">
        <v>379</v>
      </c>
      <c r="E21" s="9" t="s">
        <v>314</v>
      </c>
    </row>
    <row r="22" spans="2:7" x14ac:dyDescent="0.3">
      <c r="B22" s="15" t="s">
        <v>345</v>
      </c>
      <c r="C22" s="95" t="str">
        <f>IF(C13="","",C13)</f>
        <v/>
      </c>
      <c r="D22" s="33"/>
      <c r="E22" s="33"/>
    </row>
    <row r="23" spans="2:7" x14ac:dyDescent="0.3">
      <c r="B23" s="15" t="s">
        <v>346</v>
      </c>
      <c r="C23" s="95" t="str">
        <f>IF(C13="","",C13)</f>
        <v/>
      </c>
      <c r="D23" s="34"/>
      <c r="E23" s="35"/>
    </row>
    <row r="24" spans="2:7" x14ac:dyDescent="0.3">
      <c r="B24" s="16" t="s">
        <v>343</v>
      </c>
      <c r="D24" s="17">
        <f>SUM(D22:D23)</f>
        <v>0</v>
      </c>
    </row>
    <row r="25" spans="2:7" x14ac:dyDescent="0.3">
      <c r="B25" s="25"/>
      <c r="C25" s="26"/>
    </row>
    <row r="26" spans="2:7" x14ac:dyDescent="0.3">
      <c r="B26" s="102" t="s">
        <v>387</v>
      </c>
    </row>
    <row r="27" spans="2:7" x14ac:dyDescent="0.3">
      <c r="B27" s="23"/>
    </row>
    <row r="28" spans="2:7" x14ac:dyDescent="0.3">
      <c r="B28" s="100" t="s">
        <v>345</v>
      </c>
    </row>
    <row r="29" spans="2:7" ht="31.8" customHeight="1" x14ac:dyDescent="0.3">
      <c r="B29" s="27" t="s">
        <v>347</v>
      </c>
      <c r="C29" s="27" t="s">
        <v>348</v>
      </c>
      <c r="D29" s="28" t="s">
        <v>356</v>
      </c>
      <c r="E29" s="28" t="s">
        <v>349</v>
      </c>
      <c r="F29" s="27" t="s">
        <v>314</v>
      </c>
      <c r="G29" s="67"/>
    </row>
    <row r="30" spans="2:7" x14ac:dyDescent="0.3">
      <c r="B30" s="29" t="s">
        <v>350</v>
      </c>
      <c r="C30" s="30" t="str">
        <f>IF(C14="","",TEXT(
EDATE(
    C14,
    (VALUE(MID(C15,5,1))-1)*12 + IF(ISNUMBER(FIND("2º",C15)),6,0)
),
"mmmm-aa"
))</f>
        <v/>
      </c>
      <c r="D30" s="33"/>
      <c r="E30" s="29"/>
      <c r="F30" s="33"/>
      <c r="G30" s="146"/>
    </row>
    <row r="31" spans="2:7" x14ac:dyDescent="0.3">
      <c r="B31" s="29" t="s">
        <v>351</v>
      </c>
      <c r="C31" s="30" t="str">
        <f>IF(C30="","",DATE(YEAR(C30),MONTH(C30)+1,1))</f>
        <v/>
      </c>
      <c r="D31" s="33"/>
      <c r="E31" s="29"/>
      <c r="F31" s="33"/>
      <c r="G31" s="146"/>
    </row>
    <row r="32" spans="2:7" x14ac:dyDescent="0.3">
      <c r="B32" s="29" t="s">
        <v>352</v>
      </c>
      <c r="C32" s="30" t="str">
        <f t="shared" ref="C32:C35" si="0">IF(C31="","",DATE(YEAR(C31),MONTH(C31)+1,1))</f>
        <v/>
      </c>
      <c r="D32" s="33"/>
      <c r="E32" s="29"/>
      <c r="F32" s="33"/>
      <c r="G32" s="146"/>
    </row>
    <row r="33" spans="2:7" x14ac:dyDescent="0.3">
      <c r="B33" s="29" t="s">
        <v>353</v>
      </c>
      <c r="C33" s="30" t="str">
        <f t="shared" si="0"/>
        <v/>
      </c>
      <c r="D33" s="33"/>
      <c r="E33" s="29"/>
      <c r="F33" s="33"/>
      <c r="G33" s="146"/>
    </row>
    <row r="34" spans="2:7" x14ac:dyDescent="0.3">
      <c r="B34" s="29" t="s">
        <v>354</v>
      </c>
      <c r="C34" s="30" t="str">
        <f t="shared" si="0"/>
        <v/>
      </c>
      <c r="D34" s="33"/>
      <c r="E34" s="29"/>
      <c r="F34" s="33"/>
    </row>
    <row r="35" spans="2:7" x14ac:dyDescent="0.3">
      <c r="B35" s="29" t="s">
        <v>355</v>
      </c>
      <c r="C35" s="30" t="str">
        <f t="shared" si="0"/>
        <v/>
      </c>
      <c r="D35" s="33"/>
      <c r="E35" s="29"/>
      <c r="F35" s="33"/>
    </row>
    <row r="36" spans="2:7" x14ac:dyDescent="0.3">
      <c r="D36" s="16" t="s">
        <v>362</v>
      </c>
      <c r="E36" s="17">
        <f>SUBTOTAL(109,Tab_Empregos[Incremento de Empregos])</f>
        <v>0</v>
      </c>
    </row>
    <row r="37" spans="2:7" x14ac:dyDescent="0.3">
      <c r="B37" s="101" t="s">
        <v>346</v>
      </c>
    </row>
    <row r="38" spans="2:7" ht="30" customHeight="1" x14ac:dyDescent="0.3">
      <c r="B38" s="31" t="s">
        <v>347</v>
      </c>
      <c r="C38" s="31" t="s">
        <v>348</v>
      </c>
      <c r="D38" s="32" t="s">
        <v>357</v>
      </c>
      <c r="E38" s="32" t="s">
        <v>349</v>
      </c>
      <c r="F38" s="31" t="s">
        <v>314</v>
      </c>
    </row>
    <row r="39" spans="2:7" x14ac:dyDescent="0.3">
      <c r="B39" s="29" t="s">
        <v>350</v>
      </c>
      <c r="C39" s="30" t="str">
        <f>C30</f>
        <v/>
      </c>
      <c r="D39" s="33"/>
      <c r="E39" s="29" t="str">
        <f>IF(D39="","",D39-D23)</f>
        <v/>
      </c>
      <c r="F39" s="33"/>
    </row>
    <row r="40" spans="2:7" x14ac:dyDescent="0.3">
      <c r="B40" s="29" t="s">
        <v>351</v>
      </c>
      <c r="C40" s="30" t="str">
        <f t="shared" ref="C40:C44" si="1">C31</f>
        <v/>
      </c>
      <c r="D40" s="33"/>
      <c r="E40" s="29" t="str">
        <f t="shared" ref="E40:E44" si="2">IF(D40="","",D40-D39)</f>
        <v/>
      </c>
      <c r="F40" s="33"/>
    </row>
    <row r="41" spans="2:7" x14ac:dyDescent="0.3">
      <c r="B41" s="29" t="s">
        <v>352</v>
      </c>
      <c r="C41" s="30" t="str">
        <f t="shared" si="1"/>
        <v/>
      </c>
      <c r="D41" s="33"/>
      <c r="E41" s="29" t="str">
        <f t="shared" si="2"/>
        <v/>
      </c>
      <c r="F41" s="33"/>
    </row>
    <row r="42" spans="2:7" x14ac:dyDescent="0.3">
      <c r="B42" s="29" t="s">
        <v>353</v>
      </c>
      <c r="C42" s="30" t="str">
        <f t="shared" si="1"/>
        <v/>
      </c>
      <c r="D42" s="33"/>
      <c r="E42" s="29" t="str">
        <f t="shared" si="2"/>
        <v/>
      </c>
      <c r="F42" s="33"/>
    </row>
    <row r="43" spans="2:7" x14ac:dyDescent="0.3">
      <c r="B43" s="29" t="s">
        <v>354</v>
      </c>
      <c r="C43" s="30" t="str">
        <f t="shared" si="1"/>
        <v/>
      </c>
      <c r="D43" s="33"/>
      <c r="E43" s="29" t="str">
        <f t="shared" si="2"/>
        <v/>
      </c>
      <c r="F43" s="33"/>
    </row>
    <row r="44" spans="2:7" x14ac:dyDescent="0.3">
      <c r="B44" s="29" t="s">
        <v>355</v>
      </c>
      <c r="C44" s="30" t="str">
        <f t="shared" si="1"/>
        <v/>
      </c>
      <c r="D44" s="33"/>
      <c r="E44" s="29" t="str">
        <f t="shared" si="2"/>
        <v/>
      </c>
      <c r="F44" s="33"/>
    </row>
    <row r="45" spans="2:7" x14ac:dyDescent="0.3">
      <c r="D45" s="16" t="s">
        <v>363</v>
      </c>
      <c r="E45" s="17">
        <f>SUBTOTAL(109,Tab_Empregos3[Incremento de Empregos])</f>
        <v>0</v>
      </c>
    </row>
  </sheetData>
  <sheetProtection algorithmName="SHA-512" hashValue="a1oMhs+OHRN8zASZBl7U+PD+CaVDghpNcsHYRHL8yEG1Bru0hZdetLGwllr0ZZiTsY4Xbrt0WdA/grXqPmYZ8g==" saltValue="6PQCUK3+JPVCYxgRe36rwg==" spinCount="100000" sheet="1" objects="1" scenarios="1"/>
  <mergeCells count="3">
    <mergeCell ref="B11:F11"/>
    <mergeCell ref="B17:F17"/>
    <mergeCell ref="G30:G33"/>
  </mergeCells>
  <conditionalFormatting sqref="C30:C35">
    <cfRule type="containsBlanks" dxfId="12" priority="21">
      <formula>LEN(TRIM(C30))=0</formula>
    </cfRule>
  </conditionalFormatting>
  <conditionalFormatting sqref="C39:C44">
    <cfRule type="containsBlanks" dxfId="11" priority="10">
      <formula>LEN(TRIM(C39))=0</formula>
    </cfRule>
  </conditionalFormatting>
  <conditionalFormatting sqref="C22:E23">
    <cfRule type="containsBlanks" dxfId="10" priority="1">
      <formula>LEN(TRIM(C22))=0</formula>
    </cfRule>
  </conditionalFormatting>
  <conditionalFormatting sqref="D30:D35">
    <cfRule type="containsBlanks" dxfId="9" priority="7">
      <formula>LEN(TRIM(D30))=0</formula>
    </cfRule>
  </conditionalFormatting>
  <conditionalFormatting sqref="D39:D44">
    <cfRule type="containsBlanks" dxfId="8" priority="3">
      <formula>LEN(TRIM(D39))=0</formula>
    </cfRule>
  </conditionalFormatting>
  <conditionalFormatting sqref="F30:F35">
    <cfRule type="containsBlanks" dxfId="7" priority="4">
      <formula>LEN(TRIM(F30))=0</formula>
    </cfRule>
  </conditionalFormatting>
  <conditionalFormatting sqref="F39:F44">
    <cfRule type="containsBlanks" dxfId="6" priority="2">
      <formula>LEN(TRIM(F39))=0</formula>
    </cfRule>
  </conditionalFormatting>
  <dataValidations count="1">
    <dataValidation type="list" allowBlank="1" showInputMessage="1" showErrorMessage="1" sqref="F30:F35 F39:F44 E22:E23" xr:uid="{DC4E4F08-65D4-45FC-A240-457A8FC6E98F}">
      <formula1>"FGTS Digital,GFIP,CAGED"</formula1>
    </dataValidation>
  </dataValidations>
  <pageMargins left="0.511811024" right="0.511811024" top="0.78740157499999996" bottom="0.78740157499999996" header="0.31496062000000002" footer="0.31496062000000002"/>
  <pageSetup paperSize="9" scale="48" orientation="portrait" r:id="rId1"/>
  <ignoredErrors>
    <ignoredError sqref="C30:C35 C39" calculatedColumn="1"/>
  </ignoredErrors>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7F60-E945-4ECA-8EFB-7F8A864E660A}">
  <dimension ref="A1:I211"/>
  <sheetViews>
    <sheetView showGridLines="0" topLeftCell="A7" zoomScale="130" zoomScaleNormal="130" workbookViewId="0">
      <selection activeCell="E25" sqref="E25"/>
    </sheetView>
  </sheetViews>
  <sheetFormatPr defaultColWidth="0" defaultRowHeight="14.4" zeroHeight="1" x14ac:dyDescent="0.3"/>
  <cols>
    <col min="1" max="1" width="2.5546875" style="2" customWidth="1"/>
    <col min="2" max="2" width="16.109375" style="2" customWidth="1"/>
    <col min="3" max="3" width="25.109375" style="2" customWidth="1"/>
    <col min="4" max="4" width="40.6640625" style="2" customWidth="1"/>
    <col min="5" max="5" width="54.5546875" style="2" customWidth="1"/>
    <col min="6" max="6" width="12.21875" style="2" customWidth="1"/>
    <col min="7" max="7" width="20.77734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7" t="s">
        <v>372</v>
      </c>
      <c r="D3" s="147"/>
      <c r="E3" s="147"/>
      <c r="F3" s="147"/>
      <c r="G3" s="147"/>
      <c r="H3" s="147"/>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132" t="s">
        <v>396</v>
      </c>
      <c r="C9" s="132"/>
      <c r="D9" s="132"/>
      <c r="E9" s="132"/>
      <c r="F9" s="132"/>
    </row>
    <row r="10" spans="2:8" ht="16.8" customHeight="1" x14ac:dyDescent="0.3"/>
    <row r="11" spans="2:8" ht="23.4" customHeight="1" x14ac:dyDescent="0.3">
      <c r="B11" s="98" t="s">
        <v>358</v>
      </c>
    </row>
    <row r="12" spans="2:8" ht="23.4" customHeight="1" x14ac:dyDescent="0.3">
      <c r="B12" s="102" t="s">
        <v>397</v>
      </c>
    </row>
    <row r="13" spans="2:8" x14ac:dyDescent="0.3">
      <c r="D13" s="85" t="s">
        <v>389</v>
      </c>
      <c r="E13" s="85" t="s">
        <v>390</v>
      </c>
    </row>
    <row r="14" spans="2:8" x14ac:dyDescent="0.3">
      <c r="B14" s="14" t="s">
        <v>107</v>
      </c>
      <c r="C14" s="14" t="s">
        <v>391</v>
      </c>
      <c r="D14" s="86" t="s">
        <v>368</v>
      </c>
      <c r="E14" s="86" t="s">
        <v>392</v>
      </c>
    </row>
    <row r="15" spans="2:8" x14ac:dyDescent="0.3">
      <c r="B15" s="4" t="s">
        <v>256</v>
      </c>
      <c r="C15" s="87" t="s">
        <v>0</v>
      </c>
      <c r="D15" s="94"/>
      <c r="E15" s="88">
        <f>SUMIF(Tab_Investimentos[Código],C15,Tab_Investimentos[Valor])</f>
        <v>0</v>
      </c>
    </row>
    <row r="16" spans="2:8" x14ac:dyDescent="0.3">
      <c r="B16" s="4" t="s">
        <v>257</v>
      </c>
      <c r="C16" s="87" t="s">
        <v>1</v>
      </c>
      <c r="D16" s="94"/>
      <c r="E16" s="88">
        <f>SUMIF(Tab_Investimentos[Código],C16,Tab_Investimentos[Valor])</f>
        <v>0</v>
      </c>
    </row>
    <row r="17" spans="2:9" x14ac:dyDescent="0.3">
      <c r="B17" s="4" t="s">
        <v>258</v>
      </c>
      <c r="C17" s="87" t="s">
        <v>2</v>
      </c>
      <c r="D17" s="94"/>
      <c r="E17" s="88">
        <f>SUMIF(Tab_Investimentos[Código],C17,Tab_Investimentos[Valor])</f>
        <v>0</v>
      </c>
    </row>
    <row r="18" spans="2:9" x14ac:dyDescent="0.3">
      <c r="B18" s="4" t="s">
        <v>259</v>
      </c>
      <c r="C18" s="87" t="s">
        <v>268</v>
      </c>
      <c r="D18" s="94"/>
      <c r="E18" s="88">
        <f>SUMIF(Tab_Investimentos[Código],C18,Tab_Investimentos[Valor])</f>
        <v>0</v>
      </c>
    </row>
    <row r="19" spans="2:9" x14ac:dyDescent="0.3">
      <c r="B19" s="4" t="s">
        <v>260</v>
      </c>
      <c r="C19" s="87" t="s">
        <v>269</v>
      </c>
      <c r="D19" s="94"/>
      <c r="E19" s="88">
        <f>SUMIF(Tab_Investimentos[Código],C19,Tab_Investimentos[Valor])</f>
        <v>0</v>
      </c>
    </row>
    <row r="20" spans="2:9" x14ac:dyDescent="0.3">
      <c r="B20" s="4" t="s">
        <v>261</v>
      </c>
      <c r="C20" s="87" t="s">
        <v>270</v>
      </c>
      <c r="D20" s="94"/>
      <c r="E20" s="88">
        <f>SUMIF(Tab_Investimentos[Código],C20,Tab_Investimentos[Valor])</f>
        <v>0</v>
      </c>
    </row>
    <row r="21" spans="2:9" x14ac:dyDescent="0.3">
      <c r="B21" s="4" t="s">
        <v>262</v>
      </c>
      <c r="C21" s="87" t="s">
        <v>271</v>
      </c>
      <c r="D21" s="94"/>
      <c r="E21" s="88">
        <f>SUMIF(Tab_Investimentos[Código],C21,Tab_Investimentos[Valor])</f>
        <v>0</v>
      </c>
    </row>
    <row r="22" spans="2:9" x14ac:dyDescent="0.3">
      <c r="B22" s="4" t="s">
        <v>263</v>
      </c>
      <c r="C22" s="87" t="s">
        <v>272</v>
      </c>
      <c r="D22" s="94"/>
      <c r="E22" s="88">
        <f>SUMIF(Tab_Investimentos[Código],C22,Tab_Investimentos[Valor])</f>
        <v>0</v>
      </c>
    </row>
    <row r="23" spans="2:9" x14ac:dyDescent="0.3">
      <c r="B23" s="4" t="s">
        <v>264</v>
      </c>
      <c r="C23" s="87" t="s">
        <v>273</v>
      </c>
      <c r="D23" s="94"/>
      <c r="E23" s="88">
        <f>SUMIF(Tab_Investimentos[Código],C23,Tab_Investimentos[Valor])</f>
        <v>0</v>
      </c>
    </row>
    <row r="24" spans="2:9" x14ac:dyDescent="0.3">
      <c r="B24" s="4" t="s">
        <v>265</v>
      </c>
      <c r="C24" s="87" t="s">
        <v>274</v>
      </c>
      <c r="D24" s="94"/>
      <c r="E24" s="88">
        <f>SUMIF(Tab_Investimentos[Código],C24,Tab_Investimentos[Valor])</f>
        <v>0</v>
      </c>
    </row>
    <row r="25" spans="2:9" x14ac:dyDescent="0.3">
      <c r="B25" s="4" t="s">
        <v>266</v>
      </c>
      <c r="C25" s="87" t="s">
        <v>275</v>
      </c>
      <c r="D25" s="94"/>
      <c r="E25" s="88">
        <f>SUMIF(Tab_Investimentos[Código],C25,Tab_Investimentos[Valor])</f>
        <v>0</v>
      </c>
    </row>
    <row r="26" spans="2:9" x14ac:dyDescent="0.3">
      <c r="B26" s="89" t="s">
        <v>267</v>
      </c>
      <c r="C26" s="90"/>
      <c r="D26" s="91">
        <f>SUM(D15:D25)</f>
        <v>0</v>
      </c>
      <c r="E26" s="92">
        <f>SUM(E15:E25)</f>
        <v>0</v>
      </c>
    </row>
    <row r="27" spans="2:9" x14ac:dyDescent="0.3"/>
    <row r="28" spans="2:9" x14ac:dyDescent="0.3">
      <c r="B28" s="102" t="s">
        <v>398</v>
      </c>
    </row>
    <row r="29" spans="2:9" x14ac:dyDescent="0.3"/>
    <row r="30" spans="2:9" x14ac:dyDescent="0.3">
      <c r="B30" s="5" t="s">
        <v>370</v>
      </c>
      <c r="C30" s="5" t="s">
        <v>405</v>
      </c>
      <c r="D30" s="5" t="s">
        <v>369</v>
      </c>
      <c r="E30" s="5" t="s">
        <v>371</v>
      </c>
      <c r="F30" s="5" t="s">
        <v>391</v>
      </c>
      <c r="G30" s="5" t="s">
        <v>393</v>
      </c>
      <c r="H30" s="5"/>
      <c r="I30" s="5"/>
    </row>
    <row r="31" spans="2:9" x14ac:dyDescent="0.3">
      <c r="B31" s="93"/>
      <c r="C31" s="82"/>
      <c r="D31" s="82"/>
      <c r="E31" s="82"/>
      <c r="F31" s="82"/>
      <c r="G31" s="81"/>
      <c r="H31" s="4"/>
      <c r="I31" s="4"/>
    </row>
    <row r="32" spans="2:9" x14ac:dyDescent="0.3">
      <c r="B32" s="93"/>
      <c r="C32" s="82"/>
      <c r="D32" s="82"/>
      <c r="E32" s="82"/>
      <c r="F32" s="82"/>
      <c r="G32" s="81"/>
      <c r="H32" s="4"/>
      <c r="I32" s="4"/>
    </row>
    <row r="33" spans="2:9" x14ac:dyDescent="0.3">
      <c r="B33" s="93"/>
      <c r="C33" s="82"/>
      <c r="D33" s="82"/>
      <c r="E33" s="82"/>
      <c r="F33" s="82"/>
      <c r="G33" s="81"/>
      <c r="H33" s="4"/>
      <c r="I33" s="4"/>
    </row>
    <row r="34" spans="2:9" x14ac:dyDescent="0.3">
      <c r="B34" s="93"/>
      <c r="C34" s="82"/>
      <c r="D34" s="82"/>
      <c r="E34" s="82"/>
      <c r="F34" s="82"/>
      <c r="G34" s="81"/>
      <c r="H34" s="4"/>
      <c r="I34" s="4"/>
    </row>
    <row r="35" spans="2:9" x14ac:dyDescent="0.3">
      <c r="B35" s="93"/>
      <c r="C35" s="82"/>
      <c r="D35" s="82"/>
      <c r="E35" s="82"/>
      <c r="F35" s="82"/>
      <c r="G35" s="81"/>
      <c r="H35" s="4"/>
      <c r="I35" s="4"/>
    </row>
    <row r="36" spans="2:9" x14ac:dyDescent="0.3">
      <c r="B36" s="93"/>
      <c r="C36" s="82"/>
      <c r="D36" s="82"/>
      <c r="E36" s="82"/>
      <c r="F36" s="82"/>
      <c r="G36" s="81"/>
      <c r="H36" s="4"/>
      <c r="I36" s="4"/>
    </row>
    <row r="37" spans="2:9" x14ac:dyDescent="0.3">
      <c r="B37" s="93"/>
      <c r="C37" s="82"/>
      <c r="D37" s="82"/>
      <c r="E37" s="82"/>
      <c r="F37" s="82"/>
      <c r="G37" s="81"/>
      <c r="H37" s="4"/>
      <c r="I37" s="4"/>
    </row>
    <row r="38" spans="2:9" x14ac:dyDescent="0.3">
      <c r="B38" s="93"/>
      <c r="C38" s="82"/>
      <c r="D38" s="82"/>
      <c r="E38" s="82"/>
      <c r="F38" s="82"/>
      <c r="G38" s="81"/>
      <c r="H38" s="4"/>
      <c r="I38" s="4"/>
    </row>
    <row r="39" spans="2:9" x14ac:dyDescent="0.3">
      <c r="B39" s="93"/>
      <c r="C39" s="82"/>
      <c r="D39" s="82"/>
      <c r="E39" s="82"/>
      <c r="F39" s="82"/>
      <c r="G39" s="81"/>
      <c r="H39" s="4"/>
      <c r="I39" s="4"/>
    </row>
    <row r="40" spans="2:9" x14ac:dyDescent="0.3">
      <c r="B40" s="93"/>
      <c r="C40" s="82"/>
      <c r="D40" s="82"/>
      <c r="E40" s="82"/>
      <c r="F40" s="82"/>
      <c r="G40" s="81"/>
      <c r="H40" s="4"/>
      <c r="I40" s="4"/>
    </row>
    <row r="41" spans="2:9" x14ac:dyDescent="0.3">
      <c r="B41" s="93"/>
      <c r="C41" s="82"/>
      <c r="D41" s="82"/>
      <c r="E41" s="82"/>
      <c r="F41" s="82"/>
      <c r="G41" s="81"/>
      <c r="H41" s="4"/>
      <c r="I41" s="4"/>
    </row>
    <row r="42" spans="2:9" x14ac:dyDescent="0.3">
      <c r="B42" s="93"/>
      <c r="C42" s="82"/>
      <c r="D42" s="82"/>
      <c r="E42" s="82"/>
      <c r="F42" s="82"/>
      <c r="G42" s="81"/>
      <c r="H42" s="4"/>
      <c r="I42" s="4"/>
    </row>
    <row r="43" spans="2:9" x14ac:dyDescent="0.3">
      <c r="B43" s="93"/>
      <c r="C43" s="82"/>
      <c r="D43" s="82"/>
      <c r="E43" s="82"/>
      <c r="F43" s="82"/>
      <c r="G43" s="81"/>
      <c r="H43" s="4"/>
      <c r="I43" s="4"/>
    </row>
    <row r="44" spans="2:9" x14ac:dyDescent="0.3">
      <c r="B44" s="93"/>
      <c r="C44" s="82"/>
      <c r="D44" s="82"/>
      <c r="E44" s="82"/>
      <c r="F44" s="82"/>
      <c r="G44" s="81"/>
      <c r="H44" s="4"/>
      <c r="I44" s="4"/>
    </row>
    <row r="45" spans="2:9" x14ac:dyDescent="0.3">
      <c r="B45" s="93"/>
      <c r="C45" s="82"/>
      <c r="D45" s="82"/>
      <c r="E45" s="82"/>
      <c r="F45" s="82"/>
      <c r="G45" s="81"/>
      <c r="H45" s="4"/>
      <c r="I45" s="4"/>
    </row>
    <row r="46" spans="2:9" x14ac:dyDescent="0.3">
      <c r="B46" s="93"/>
      <c r="C46" s="82"/>
      <c r="D46" s="82"/>
      <c r="E46" s="82"/>
      <c r="F46" s="82"/>
      <c r="G46" s="81"/>
      <c r="H46" s="4"/>
      <c r="I46" s="4"/>
    </row>
    <row r="47" spans="2:9" x14ac:dyDescent="0.3">
      <c r="B47" s="93"/>
      <c r="C47" s="82"/>
      <c r="D47" s="82"/>
      <c r="E47" s="82"/>
      <c r="F47" s="82"/>
      <c r="G47" s="81"/>
      <c r="H47" s="4"/>
      <c r="I47" s="4"/>
    </row>
    <row r="48" spans="2:9" x14ac:dyDescent="0.3">
      <c r="B48" s="93"/>
      <c r="C48" s="82"/>
      <c r="D48" s="82"/>
      <c r="E48" s="82"/>
      <c r="F48" s="82"/>
      <c r="G48" s="81"/>
      <c r="H48" s="4"/>
      <c r="I48" s="4"/>
    </row>
    <row r="49" spans="2:9" x14ac:dyDescent="0.3">
      <c r="B49" s="93"/>
      <c r="C49" s="82"/>
      <c r="D49" s="82"/>
      <c r="E49" s="82"/>
      <c r="F49" s="82"/>
      <c r="G49" s="81"/>
      <c r="H49" s="4"/>
      <c r="I49" s="4"/>
    </row>
    <row r="50" spans="2:9" x14ac:dyDescent="0.3">
      <c r="B50" s="93"/>
      <c r="C50" s="82"/>
      <c r="D50" s="82"/>
      <c r="E50" s="82"/>
      <c r="F50" s="82"/>
      <c r="G50" s="81"/>
      <c r="H50" s="4"/>
      <c r="I50" s="4"/>
    </row>
    <row r="51" spans="2:9" x14ac:dyDescent="0.3">
      <c r="B51" s="93"/>
      <c r="C51" s="82"/>
      <c r="D51" s="82"/>
      <c r="E51" s="82"/>
      <c r="F51" s="82"/>
      <c r="G51" s="81"/>
      <c r="H51" s="4"/>
      <c r="I51" s="4"/>
    </row>
    <row r="52" spans="2:9" x14ac:dyDescent="0.3">
      <c r="B52" s="93"/>
      <c r="C52" s="82"/>
      <c r="D52" s="82"/>
      <c r="E52" s="82"/>
      <c r="F52" s="82"/>
      <c r="G52" s="81"/>
      <c r="H52" s="4"/>
      <c r="I52" s="4"/>
    </row>
    <row r="53" spans="2:9" x14ac:dyDescent="0.3">
      <c r="B53" s="93"/>
      <c r="C53" s="82"/>
      <c r="D53" s="82"/>
      <c r="E53" s="82"/>
      <c r="F53" s="82"/>
      <c r="G53" s="81"/>
      <c r="H53" s="4"/>
      <c r="I53" s="4"/>
    </row>
    <row r="54" spans="2:9" x14ac:dyDescent="0.3">
      <c r="B54" s="93"/>
      <c r="C54" s="82"/>
      <c r="D54" s="82"/>
      <c r="E54" s="82"/>
      <c r="F54" s="82"/>
      <c r="G54" s="81"/>
      <c r="H54" s="4"/>
      <c r="I54" s="4"/>
    </row>
    <row r="55" spans="2:9" x14ac:dyDescent="0.3">
      <c r="B55" s="93"/>
      <c r="C55" s="82"/>
      <c r="D55" s="82"/>
      <c r="E55" s="82"/>
      <c r="F55" s="82"/>
      <c r="G55" s="81"/>
      <c r="H55" s="4"/>
      <c r="I55" s="4"/>
    </row>
    <row r="56" spans="2:9" x14ac:dyDescent="0.3">
      <c r="B56" s="93"/>
      <c r="C56" s="82"/>
      <c r="D56" s="82"/>
      <c r="E56" s="82"/>
      <c r="F56" s="82"/>
      <c r="G56" s="81"/>
      <c r="H56" s="4"/>
      <c r="I56" s="4"/>
    </row>
    <row r="57" spans="2:9" x14ac:dyDescent="0.3">
      <c r="B57" s="93"/>
      <c r="C57" s="82"/>
      <c r="D57" s="82"/>
      <c r="E57" s="82"/>
      <c r="F57" s="82"/>
      <c r="G57" s="81"/>
      <c r="H57" s="4"/>
      <c r="I57" s="4"/>
    </row>
    <row r="58" spans="2:9" x14ac:dyDescent="0.3">
      <c r="B58" s="93"/>
      <c r="C58" s="82"/>
      <c r="D58" s="82"/>
      <c r="E58" s="82"/>
      <c r="F58" s="82"/>
      <c r="G58" s="81"/>
      <c r="H58" s="4"/>
      <c r="I58" s="4"/>
    </row>
    <row r="59" spans="2:9" x14ac:dyDescent="0.3">
      <c r="B59" s="93"/>
      <c r="C59" s="82"/>
      <c r="D59" s="82"/>
      <c r="E59" s="82"/>
      <c r="F59" s="82"/>
      <c r="G59" s="81"/>
      <c r="H59" s="4"/>
      <c r="I59" s="4"/>
    </row>
    <row r="60" spans="2:9" x14ac:dyDescent="0.3">
      <c r="B60" s="93"/>
      <c r="C60" s="82"/>
      <c r="D60" s="82"/>
      <c r="E60" s="82"/>
      <c r="F60" s="82"/>
      <c r="G60" s="81"/>
      <c r="H60" s="4"/>
      <c r="I60" s="4"/>
    </row>
    <row r="61" spans="2:9" x14ac:dyDescent="0.3">
      <c r="B61" s="93"/>
      <c r="C61" s="82"/>
      <c r="D61" s="82"/>
      <c r="E61" s="82"/>
      <c r="F61" s="82"/>
      <c r="G61" s="81"/>
      <c r="H61" s="4"/>
      <c r="I61" s="4"/>
    </row>
    <row r="62" spans="2:9" x14ac:dyDescent="0.3">
      <c r="B62" s="93"/>
      <c r="C62" s="82"/>
      <c r="D62" s="82"/>
      <c r="E62" s="82"/>
      <c r="F62" s="82"/>
      <c r="G62" s="81"/>
    </row>
    <row r="63" spans="2:9" x14ac:dyDescent="0.3">
      <c r="B63" s="93"/>
      <c r="C63" s="82"/>
      <c r="D63" s="82"/>
      <c r="E63" s="82"/>
      <c r="F63" s="82"/>
      <c r="G63" s="81"/>
    </row>
    <row r="64" spans="2:9" x14ac:dyDescent="0.3">
      <c r="B64" s="93"/>
      <c r="C64" s="82"/>
      <c r="D64" s="82"/>
      <c r="E64" s="82"/>
      <c r="F64" s="82"/>
      <c r="G64" s="81"/>
    </row>
    <row r="65" spans="2:7" x14ac:dyDescent="0.3">
      <c r="B65" s="93"/>
      <c r="C65" s="82"/>
      <c r="D65" s="82"/>
      <c r="E65" s="82"/>
      <c r="F65" s="82"/>
      <c r="G65" s="81"/>
    </row>
    <row r="66" spans="2:7" x14ac:dyDescent="0.3">
      <c r="B66" s="93"/>
      <c r="C66" s="82"/>
      <c r="D66" s="82"/>
      <c r="E66" s="82"/>
      <c r="F66" s="82"/>
      <c r="G66" s="81"/>
    </row>
    <row r="67" spans="2:7" x14ac:dyDescent="0.3">
      <c r="B67" s="93"/>
      <c r="C67" s="82"/>
      <c r="D67" s="82"/>
      <c r="E67" s="82"/>
      <c r="F67" s="82"/>
      <c r="G67" s="81"/>
    </row>
    <row r="68" spans="2:7" x14ac:dyDescent="0.3">
      <c r="B68" s="93"/>
      <c r="C68" s="82"/>
      <c r="D68" s="82"/>
      <c r="E68" s="82"/>
      <c r="F68" s="82"/>
      <c r="G68" s="81"/>
    </row>
    <row r="69" spans="2:7" x14ac:dyDescent="0.3">
      <c r="B69" s="93"/>
      <c r="C69" s="82"/>
      <c r="D69" s="82"/>
      <c r="E69" s="82"/>
      <c r="F69" s="82"/>
      <c r="G69" s="81"/>
    </row>
    <row r="70" spans="2:7" x14ac:dyDescent="0.3">
      <c r="B70" s="93"/>
      <c r="C70" s="82"/>
      <c r="D70" s="82"/>
      <c r="E70" s="82"/>
      <c r="F70" s="82"/>
      <c r="G70" s="81"/>
    </row>
    <row r="71" spans="2:7" x14ac:dyDescent="0.3">
      <c r="B71" s="93"/>
      <c r="C71" s="82"/>
      <c r="D71" s="82"/>
      <c r="E71" s="82"/>
      <c r="F71" s="82"/>
      <c r="G71" s="81"/>
    </row>
    <row r="72" spans="2:7" x14ac:dyDescent="0.3">
      <c r="B72" s="93"/>
      <c r="C72" s="82"/>
      <c r="D72" s="82"/>
      <c r="E72" s="82"/>
      <c r="F72" s="82"/>
      <c r="G72" s="81"/>
    </row>
    <row r="73" spans="2:7" x14ac:dyDescent="0.3">
      <c r="B73" s="93"/>
      <c r="C73" s="82"/>
      <c r="D73" s="82"/>
      <c r="E73" s="82"/>
      <c r="F73" s="82"/>
      <c r="G73" s="81"/>
    </row>
    <row r="74" spans="2:7" x14ac:dyDescent="0.3">
      <c r="B74" s="93"/>
      <c r="C74" s="82"/>
      <c r="D74" s="82"/>
      <c r="E74" s="82"/>
      <c r="F74" s="82"/>
      <c r="G74" s="81"/>
    </row>
    <row r="75" spans="2:7" x14ac:dyDescent="0.3">
      <c r="B75" s="93"/>
      <c r="C75" s="82"/>
      <c r="D75" s="82"/>
      <c r="E75" s="82"/>
      <c r="F75" s="82"/>
      <c r="G75" s="81"/>
    </row>
    <row r="76" spans="2:7" x14ac:dyDescent="0.3">
      <c r="B76" s="93"/>
      <c r="C76" s="82"/>
      <c r="D76" s="82"/>
      <c r="E76" s="82"/>
      <c r="F76" s="82"/>
      <c r="G76" s="81"/>
    </row>
    <row r="77" spans="2:7" x14ac:dyDescent="0.3">
      <c r="B77" s="93"/>
      <c r="C77" s="82"/>
      <c r="D77" s="82"/>
      <c r="E77" s="82"/>
      <c r="F77" s="82"/>
      <c r="G77" s="81"/>
    </row>
    <row r="78" spans="2:7" x14ac:dyDescent="0.3">
      <c r="B78" s="93"/>
      <c r="C78" s="82"/>
      <c r="D78" s="82"/>
      <c r="E78" s="82"/>
      <c r="F78" s="82"/>
      <c r="G78" s="81"/>
    </row>
    <row r="79" spans="2:7" x14ac:dyDescent="0.3">
      <c r="B79" s="93"/>
      <c r="C79" s="82"/>
      <c r="D79" s="82"/>
      <c r="E79" s="82"/>
      <c r="F79" s="82"/>
      <c r="G79" s="81"/>
    </row>
    <row r="80" spans="2:7" x14ac:dyDescent="0.3">
      <c r="B80" s="93"/>
      <c r="C80" s="82"/>
      <c r="D80" s="82"/>
      <c r="E80" s="82"/>
      <c r="F80" s="82"/>
      <c r="G80" s="81"/>
    </row>
    <row r="81" spans="2:7" x14ac:dyDescent="0.3">
      <c r="B81" s="93"/>
      <c r="C81" s="82"/>
      <c r="D81" s="82"/>
      <c r="E81" s="82"/>
      <c r="F81" s="82"/>
      <c r="G81" s="81"/>
    </row>
    <row r="82" spans="2:7" x14ac:dyDescent="0.3">
      <c r="B82" s="93"/>
      <c r="C82" s="82"/>
      <c r="D82" s="82"/>
      <c r="E82" s="82"/>
      <c r="F82" s="82"/>
      <c r="G82" s="81"/>
    </row>
    <row r="83" spans="2:7" x14ac:dyDescent="0.3">
      <c r="B83" s="93"/>
      <c r="C83" s="82"/>
      <c r="D83" s="82"/>
      <c r="E83" s="82"/>
      <c r="F83" s="82"/>
      <c r="G83" s="81"/>
    </row>
    <row r="84" spans="2:7" x14ac:dyDescent="0.3">
      <c r="B84" s="93"/>
      <c r="C84" s="82"/>
      <c r="D84" s="82"/>
      <c r="E84" s="82"/>
      <c r="F84" s="82"/>
      <c r="G84" s="81"/>
    </row>
    <row r="85" spans="2:7" x14ac:dyDescent="0.3">
      <c r="B85" s="93"/>
      <c r="C85" s="82"/>
      <c r="D85" s="82"/>
      <c r="E85" s="82"/>
      <c r="F85" s="82"/>
      <c r="G85" s="81"/>
    </row>
    <row r="86" spans="2:7" x14ac:dyDescent="0.3">
      <c r="B86" s="93"/>
      <c r="C86" s="82"/>
      <c r="D86" s="82"/>
      <c r="E86" s="82"/>
      <c r="F86" s="82"/>
      <c r="G86" s="81"/>
    </row>
    <row r="87" spans="2:7" x14ac:dyDescent="0.3">
      <c r="B87" s="93"/>
      <c r="C87" s="82"/>
      <c r="D87" s="82"/>
      <c r="E87" s="82"/>
      <c r="F87" s="82"/>
      <c r="G87" s="81"/>
    </row>
    <row r="88" spans="2:7" x14ac:dyDescent="0.3">
      <c r="B88" s="93"/>
      <c r="C88" s="82"/>
      <c r="D88" s="82"/>
      <c r="E88" s="82"/>
      <c r="F88" s="82"/>
      <c r="G88" s="81"/>
    </row>
    <row r="89" spans="2:7" x14ac:dyDescent="0.3">
      <c r="B89" s="93"/>
      <c r="C89" s="82"/>
      <c r="D89" s="82"/>
      <c r="E89" s="82"/>
      <c r="F89" s="82"/>
      <c r="G89" s="81"/>
    </row>
    <row r="90" spans="2:7" x14ac:dyDescent="0.3">
      <c r="B90" s="93"/>
      <c r="C90" s="82"/>
      <c r="D90" s="82"/>
      <c r="E90" s="82"/>
      <c r="F90" s="82"/>
      <c r="G90" s="81"/>
    </row>
    <row r="91" spans="2:7" x14ac:dyDescent="0.3">
      <c r="B91" s="93"/>
      <c r="C91" s="82"/>
      <c r="D91" s="82"/>
      <c r="E91" s="82"/>
      <c r="F91" s="82"/>
      <c r="G91" s="81"/>
    </row>
    <row r="92" spans="2:7" x14ac:dyDescent="0.3">
      <c r="B92" s="93"/>
      <c r="C92" s="82"/>
      <c r="D92" s="82"/>
      <c r="E92" s="82"/>
      <c r="F92" s="82"/>
      <c r="G92" s="81"/>
    </row>
    <row r="93" spans="2:7" x14ac:dyDescent="0.3">
      <c r="B93" s="93"/>
      <c r="C93" s="82"/>
      <c r="D93" s="82"/>
      <c r="E93" s="82"/>
      <c r="F93" s="82"/>
      <c r="G93" s="81"/>
    </row>
    <row r="94" spans="2:7" x14ac:dyDescent="0.3">
      <c r="B94" s="93"/>
      <c r="C94" s="82"/>
      <c r="D94" s="82"/>
      <c r="E94" s="82"/>
      <c r="F94" s="82"/>
      <c r="G94" s="81"/>
    </row>
    <row r="95" spans="2:7" x14ac:dyDescent="0.3">
      <c r="B95" s="93"/>
      <c r="C95" s="82"/>
      <c r="D95" s="82"/>
      <c r="E95" s="82"/>
      <c r="F95" s="82"/>
      <c r="G95" s="81"/>
    </row>
    <row r="96" spans="2:7" x14ac:dyDescent="0.3">
      <c r="B96" s="93"/>
      <c r="C96" s="82"/>
      <c r="D96" s="82"/>
      <c r="E96" s="82"/>
      <c r="F96" s="82"/>
      <c r="G96" s="81"/>
    </row>
    <row r="97" spans="2:7" x14ac:dyDescent="0.3">
      <c r="B97" s="93"/>
      <c r="C97" s="82"/>
      <c r="D97" s="82"/>
      <c r="E97" s="82"/>
      <c r="F97" s="82"/>
      <c r="G97" s="81"/>
    </row>
    <row r="98" spans="2:7" x14ac:dyDescent="0.3">
      <c r="B98" s="93"/>
      <c r="C98" s="82"/>
      <c r="D98" s="82"/>
      <c r="E98" s="82"/>
      <c r="F98" s="82"/>
      <c r="G98" s="81"/>
    </row>
    <row r="99" spans="2:7" x14ac:dyDescent="0.3">
      <c r="B99" s="93"/>
      <c r="C99" s="82"/>
      <c r="D99" s="82"/>
      <c r="E99" s="82"/>
      <c r="F99" s="82"/>
      <c r="G99" s="81"/>
    </row>
    <row r="100" spans="2:7" x14ac:dyDescent="0.3">
      <c r="B100" s="93"/>
      <c r="C100" s="82"/>
      <c r="D100" s="82"/>
      <c r="E100" s="82"/>
      <c r="F100" s="82"/>
      <c r="G100" s="81"/>
    </row>
    <row r="101" spans="2:7" x14ac:dyDescent="0.3">
      <c r="B101" s="93"/>
      <c r="C101" s="82"/>
      <c r="D101" s="82"/>
      <c r="E101" s="82"/>
      <c r="F101" s="82"/>
      <c r="G101" s="81"/>
    </row>
    <row r="102" spans="2:7" x14ac:dyDescent="0.3">
      <c r="B102" s="93"/>
      <c r="C102" s="82"/>
      <c r="D102" s="82"/>
      <c r="E102" s="82"/>
      <c r="F102" s="82"/>
      <c r="G102" s="81"/>
    </row>
    <row r="103" spans="2:7" x14ac:dyDescent="0.3">
      <c r="B103" s="93"/>
      <c r="C103" s="82"/>
      <c r="D103" s="82"/>
      <c r="E103" s="82"/>
      <c r="F103" s="82"/>
      <c r="G103" s="81"/>
    </row>
    <row r="104" spans="2:7" x14ac:dyDescent="0.3">
      <c r="B104" s="93"/>
      <c r="C104" s="82"/>
      <c r="D104" s="82"/>
      <c r="E104" s="82"/>
      <c r="F104" s="82"/>
      <c r="G104" s="81"/>
    </row>
    <row r="105" spans="2:7" x14ac:dyDescent="0.3">
      <c r="B105" s="93"/>
      <c r="C105" s="82"/>
      <c r="D105" s="82"/>
      <c r="E105" s="82"/>
      <c r="F105" s="82"/>
      <c r="G105" s="81"/>
    </row>
    <row r="106" spans="2:7" x14ac:dyDescent="0.3">
      <c r="B106" s="93"/>
      <c r="C106" s="82"/>
      <c r="D106" s="82"/>
      <c r="E106" s="82"/>
      <c r="F106" s="82"/>
      <c r="G106" s="81"/>
    </row>
    <row r="107" spans="2:7" x14ac:dyDescent="0.3">
      <c r="B107" s="93"/>
      <c r="C107" s="82"/>
      <c r="D107" s="82"/>
      <c r="E107" s="82"/>
      <c r="F107" s="82"/>
      <c r="G107" s="81"/>
    </row>
    <row r="108" spans="2:7" x14ac:dyDescent="0.3">
      <c r="B108" s="93"/>
      <c r="C108" s="82"/>
      <c r="D108" s="82"/>
      <c r="E108" s="82"/>
      <c r="F108" s="82"/>
      <c r="G108" s="81"/>
    </row>
    <row r="109" spans="2:7" x14ac:dyDescent="0.3">
      <c r="B109" s="93"/>
      <c r="C109" s="82"/>
      <c r="D109" s="82"/>
      <c r="E109" s="82"/>
      <c r="F109" s="82"/>
      <c r="G109" s="81"/>
    </row>
    <row r="110" spans="2:7" x14ac:dyDescent="0.3">
      <c r="B110" s="93"/>
      <c r="C110" s="82"/>
      <c r="D110" s="82"/>
      <c r="E110" s="82"/>
      <c r="F110" s="82"/>
      <c r="G110" s="81"/>
    </row>
    <row r="111" spans="2:7" x14ac:dyDescent="0.3">
      <c r="B111" s="93"/>
      <c r="C111" s="82"/>
      <c r="D111" s="82"/>
      <c r="E111" s="82"/>
      <c r="F111" s="82"/>
      <c r="G111" s="81"/>
    </row>
    <row r="112" spans="2:7" x14ac:dyDescent="0.3">
      <c r="B112" s="93"/>
      <c r="C112" s="82"/>
      <c r="D112" s="82"/>
      <c r="E112" s="82"/>
      <c r="F112" s="82"/>
      <c r="G112" s="81"/>
    </row>
    <row r="113" spans="2:7" x14ac:dyDescent="0.3">
      <c r="B113" s="93"/>
      <c r="C113" s="82"/>
      <c r="D113" s="82"/>
      <c r="E113" s="82"/>
      <c r="F113" s="82"/>
      <c r="G113" s="81"/>
    </row>
    <row r="114" spans="2:7" x14ac:dyDescent="0.3">
      <c r="B114" s="93"/>
      <c r="C114" s="82"/>
      <c r="D114" s="82"/>
      <c r="E114" s="82"/>
      <c r="F114" s="82"/>
      <c r="G114" s="81"/>
    </row>
    <row r="115" spans="2:7" x14ac:dyDescent="0.3">
      <c r="B115" s="93"/>
      <c r="C115" s="82"/>
      <c r="D115" s="82"/>
      <c r="E115" s="82"/>
      <c r="F115" s="82"/>
      <c r="G115" s="81"/>
    </row>
    <row r="116" spans="2:7" x14ac:dyDescent="0.3">
      <c r="B116" s="93"/>
      <c r="C116" s="82"/>
      <c r="D116" s="82"/>
      <c r="E116" s="82"/>
      <c r="F116" s="82"/>
      <c r="G116" s="81"/>
    </row>
    <row r="117" spans="2:7" x14ac:dyDescent="0.3">
      <c r="B117" s="93"/>
      <c r="C117" s="82"/>
      <c r="D117" s="82"/>
      <c r="E117" s="82"/>
      <c r="F117" s="82"/>
      <c r="G117" s="81"/>
    </row>
    <row r="118" spans="2:7" x14ac:dyDescent="0.3">
      <c r="B118" s="93"/>
      <c r="C118" s="82"/>
      <c r="D118" s="82"/>
      <c r="E118" s="82"/>
      <c r="F118" s="82"/>
      <c r="G118" s="81"/>
    </row>
    <row r="119" spans="2:7" x14ac:dyDescent="0.3">
      <c r="B119" s="93"/>
      <c r="C119" s="82"/>
      <c r="D119" s="82"/>
      <c r="E119" s="82"/>
      <c r="F119" s="82"/>
      <c r="G119" s="81"/>
    </row>
    <row r="120" spans="2:7" x14ac:dyDescent="0.3">
      <c r="B120" s="93"/>
      <c r="C120" s="82"/>
      <c r="D120" s="82"/>
      <c r="E120" s="82"/>
      <c r="F120" s="82"/>
      <c r="G120" s="81"/>
    </row>
    <row r="121" spans="2:7" x14ac:dyDescent="0.3">
      <c r="B121" s="93"/>
      <c r="C121" s="82"/>
      <c r="D121" s="82"/>
      <c r="E121" s="82"/>
      <c r="F121" s="82"/>
      <c r="G121" s="81"/>
    </row>
    <row r="122" spans="2:7" x14ac:dyDescent="0.3">
      <c r="B122" s="93"/>
      <c r="C122" s="82"/>
      <c r="D122" s="82"/>
      <c r="E122" s="82"/>
      <c r="F122" s="82"/>
      <c r="G122" s="81"/>
    </row>
    <row r="123" spans="2:7" x14ac:dyDescent="0.3">
      <c r="B123" s="93"/>
      <c r="C123" s="82"/>
      <c r="D123" s="82"/>
      <c r="E123" s="82"/>
      <c r="F123" s="82"/>
      <c r="G123" s="81"/>
    </row>
    <row r="124" spans="2:7" x14ac:dyDescent="0.3">
      <c r="B124" s="93"/>
      <c r="C124" s="82"/>
      <c r="D124" s="82"/>
      <c r="E124" s="82"/>
      <c r="F124" s="82"/>
      <c r="G124" s="81"/>
    </row>
    <row r="125" spans="2:7" x14ac:dyDescent="0.3">
      <c r="B125" s="93"/>
      <c r="C125" s="82"/>
      <c r="D125" s="82"/>
      <c r="E125" s="82"/>
      <c r="F125" s="82"/>
      <c r="G125" s="81"/>
    </row>
    <row r="126" spans="2:7" x14ac:dyDescent="0.3">
      <c r="B126" s="93"/>
      <c r="C126" s="82"/>
      <c r="D126" s="82"/>
      <c r="E126" s="82"/>
      <c r="F126" s="82"/>
      <c r="G126" s="81"/>
    </row>
    <row r="127" spans="2:7" x14ac:dyDescent="0.3">
      <c r="B127" s="93"/>
      <c r="C127" s="82"/>
      <c r="D127" s="82"/>
      <c r="E127" s="82"/>
      <c r="F127" s="82"/>
      <c r="G127" s="81"/>
    </row>
    <row r="128" spans="2:7" x14ac:dyDescent="0.3">
      <c r="B128" s="93"/>
      <c r="C128" s="82"/>
      <c r="D128" s="82"/>
      <c r="E128" s="82"/>
      <c r="F128" s="82"/>
      <c r="G128" s="81"/>
    </row>
    <row r="129" spans="2:7" x14ac:dyDescent="0.3">
      <c r="B129" s="93"/>
      <c r="C129" s="82"/>
      <c r="D129" s="82"/>
      <c r="E129" s="82"/>
      <c r="F129" s="82"/>
      <c r="G129" s="81"/>
    </row>
    <row r="130" spans="2:7" x14ac:dyDescent="0.3">
      <c r="B130" s="93"/>
      <c r="C130" s="82"/>
      <c r="D130" s="82"/>
      <c r="E130" s="82"/>
      <c r="F130" s="82"/>
      <c r="G130" s="81"/>
    </row>
    <row r="131" spans="2:7" x14ac:dyDescent="0.3">
      <c r="B131" s="93"/>
      <c r="C131" s="82"/>
      <c r="D131" s="82"/>
      <c r="E131" s="82"/>
      <c r="F131" s="82"/>
      <c r="G131" s="81"/>
    </row>
    <row r="132" spans="2:7" x14ac:dyDescent="0.3">
      <c r="B132" s="93"/>
      <c r="C132" s="82"/>
      <c r="D132" s="82"/>
      <c r="E132" s="82"/>
      <c r="F132" s="82"/>
      <c r="G132" s="81"/>
    </row>
    <row r="133" spans="2:7" x14ac:dyDescent="0.3">
      <c r="B133" s="93"/>
      <c r="C133" s="82"/>
      <c r="D133" s="82"/>
      <c r="E133" s="82"/>
      <c r="F133" s="82"/>
      <c r="G133" s="81"/>
    </row>
    <row r="134" spans="2:7" x14ac:dyDescent="0.3">
      <c r="B134" s="93"/>
      <c r="C134" s="82"/>
      <c r="D134" s="82"/>
      <c r="E134" s="82"/>
      <c r="F134" s="82"/>
      <c r="G134" s="81"/>
    </row>
    <row r="135" spans="2:7" x14ac:dyDescent="0.3">
      <c r="B135" s="93"/>
      <c r="C135" s="82"/>
      <c r="D135" s="82"/>
      <c r="E135" s="82"/>
      <c r="F135" s="82"/>
      <c r="G135" s="81"/>
    </row>
    <row r="136" spans="2:7" x14ac:dyDescent="0.3">
      <c r="B136" s="93"/>
      <c r="C136" s="82"/>
      <c r="D136" s="82"/>
      <c r="E136" s="82"/>
      <c r="F136" s="82"/>
      <c r="G136" s="81"/>
    </row>
    <row r="137" spans="2:7" x14ac:dyDescent="0.3">
      <c r="B137" s="93"/>
      <c r="C137" s="82"/>
      <c r="D137" s="82"/>
      <c r="E137" s="82"/>
      <c r="F137" s="82"/>
      <c r="G137" s="81"/>
    </row>
    <row r="138" spans="2:7" x14ac:dyDescent="0.3">
      <c r="B138" s="93"/>
      <c r="C138" s="82"/>
      <c r="D138" s="82"/>
      <c r="E138" s="82"/>
      <c r="F138" s="82"/>
      <c r="G138" s="81"/>
    </row>
    <row r="139" spans="2:7" x14ac:dyDescent="0.3">
      <c r="B139" s="93"/>
      <c r="C139" s="82"/>
      <c r="D139" s="82"/>
      <c r="E139" s="82"/>
      <c r="F139" s="82"/>
      <c r="G139" s="81"/>
    </row>
    <row r="140" spans="2:7" x14ac:dyDescent="0.3">
      <c r="B140" s="93"/>
      <c r="C140" s="82"/>
      <c r="D140" s="82"/>
      <c r="E140" s="82"/>
      <c r="F140" s="82"/>
      <c r="G140" s="81"/>
    </row>
    <row r="141" spans="2:7" x14ac:dyDescent="0.3">
      <c r="B141" s="93"/>
      <c r="C141" s="82"/>
      <c r="D141" s="82"/>
      <c r="E141" s="82"/>
      <c r="F141" s="82"/>
      <c r="G141" s="81"/>
    </row>
    <row r="142" spans="2:7" x14ac:dyDescent="0.3">
      <c r="B142" s="93"/>
      <c r="C142" s="82"/>
      <c r="D142" s="82"/>
      <c r="E142" s="82"/>
      <c r="F142" s="82"/>
      <c r="G142" s="81"/>
    </row>
    <row r="143" spans="2:7" x14ac:dyDescent="0.3">
      <c r="B143" s="93"/>
      <c r="C143" s="82"/>
      <c r="D143" s="82"/>
      <c r="E143" s="82"/>
      <c r="F143" s="82"/>
      <c r="G143" s="81"/>
    </row>
    <row r="144" spans="2:7" x14ac:dyDescent="0.3">
      <c r="B144" s="93"/>
      <c r="C144" s="82"/>
      <c r="D144" s="82"/>
      <c r="E144" s="82"/>
      <c r="F144" s="82"/>
      <c r="G144" s="81"/>
    </row>
    <row r="145" spans="2:7" x14ac:dyDescent="0.3">
      <c r="B145" s="93"/>
      <c r="C145" s="82"/>
      <c r="D145" s="82"/>
      <c r="E145" s="82"/>
      <c r="F145" s="82"/>
      <c r="G145" s="81"/>
    </row>
    <row r="146" spans="2:7" x14ac:dyDescent="0.3">
      <c r="B146" s="93"/>
      <c r="C146" s="82"/>
      <c r="D146" s="82"/>
      <c r="E146" s="82"/>
      <c r="F146" s="82"/>
      <c r="G146" s="81"/>
    </row>
    <row r="147" spans="2:7" x14ac:dyDescent="0.3">
      <c r="B147" s="93"/>
      <c r="C147" s="82"/>
      <c r="D147" s="82"/>
      <c r="E147" s="82"/>
      <c r="F147" s="82"/>
      <c r="G147" s="81"/>
    </row>
    <row r="148" spans="2:7" x14ac:dyDescent="0.3">
      <c r="B148" s="93"/>
      <c r="C148" s="82"/>
      <c r="D148" s="82"/>
      <c r="E148" s="82"/>
      <c r="F148" s="82"/>
      <c r="G148" s="81"/>
    </row>
    <row r="149" spans="2:7" x14ac:dyDescent="0.3">
      <c r="B149" s="93"/>
      <c r="C149" s="82"/>
      <c r="D149" s="82"/>
      <c r="E149" s="82"/>
      <c r="F149" s="82"/>
      <c r="G149" s="81"/>
    </row>
    <row r="150" spans="2:7" x14ac:dyDescent="0.3">
      <c r="B150" s="93"/>
      <c r="C150" s="82"/>
      <c r="D150" s="82"/>
      <c r="E150" s="82"/>
      <c r="F150" s="82"/>
      <c r="G150" s="81"/>
    </row>
    <row r="151" spans="2:7" x14ac:dyDescent="0.3">
      <c r="B151" s="93"/>
      <c r="C151" s="82"/>
      <c r="D151" s="82"/>
      <c r="E151" s="82"/>
      <c r="F151" s="82"/>
      <c r="G151" s="81"/>
    </row>
    <row r="152" spans="2:7" x14ac:dyDescent="0.3">
      <c r="B152" s="93"/>
      <c r="C152" s="82"/>
      <c r="D152" s="82"/>
      <c r="E152" s="82"/>
      <c r="F152" s="82"/>
      <c r="G152" s="81"/>
    </row>
    <row r="153" spans="2:7" x14ac:dyDescent="0.3">
      <c r="B153" s="93"/>
      <c r="C153" s="82"/>
      <c r="D153" s="82"/>
      <c r="E153" s="82"/>
      <c r="F153" s="82"/>
      <c r="G153" s="81"/>
    </row>
    <row r="154" spans="2:7" x14ac:dyDescent="0.3">
      <c r="B154" s="93"/>
      <c r="C154" s="82"/>
      <c r="D154" s="82"/>
      <c r="E154" s="82"/>
      <c r="F154" s="82"/>
      <c r="G154" s="81"/>
    </row>
    <row r="155" spans="2:7" x14ac:dyDescent="0.3">
      <c r="B155" s="93"/>
      <c r="C155" s="82"/>
      <c r="D155" s="82"/>
      <c r="E155" s="82"/>
      <c r="F155" s="82"/>
      <c r="G155" s="81"/>
    </row>
    <row r="156" spans="2:7" x14ac:dyDescent="0.3">
      <c r="B156" s="93"/>
      <c r="C156" s="82"/>
      <c r="D156" s="82"/>
      <c r="E156" s="82"/>
      <c r="F156" s="82"/>
      <c r="G156" s="81"/>
    </row>
    <row r="157" spans="2:7" x14ac:dyDescent="0.3">
      <c r="B157" s="93"/>
      <c r="C157" s="82"/>
      <c r="D157" s="82"/>
      <c r="E157" s="82"/>
      <c r="F157" s="82"/>
      <c r="G157" s="81"/>
    </row>
    <row r="158" spans="2:7" x14ac:dyDescent="0.3">
      <c r="B158" s="93"/>
      <c r="C158" s="82"/>
      <c r="D158" s="82"/>
      <c r="E158" s="82"/>
      <c r="F158" s="82"/>
      <c r="G158" s="81"/>
    </row>
    <row r="159" spans="2:7" x14ac:dyDescent="0.3">
      <c r="B159" s="93"/>
      <c r="C159" s="82"/>
      <c r="D159" s="82"/>
      <c r="E159" s="82"/>
      <c r="F159" s="82"/>
      <c r="G159" s="81"/>
    </row>
    <row r="160" spans="2:7" x14ac:dyDescent="0.3">
      <c r="B160" s="93"/>
      <c r="C160" s="82"/>
      <c r="D160" s="82"/>
      <c r="E160" s="82"/>
      <c r="F160" s="82"/>
      <c r="G160" s="81"/>
    </row>
    <row r="161" spans="2:7" x14ac:dyDescent="0.3">
      <c r="B161" s="93"/>
      <c r="C161" s="82"/>
      <c r="D161" s="82"/>
      <c r="E161" s="82"/>
      <c r="F161" s="82"/>
      <c r="G161" s="81"/>
    </row>
    <row r="162" spans="2:7" x14ac:dyDescent="0.3">
      <c r="B162" s="93"/>
      <c r="C162" s="82"/>
      <c r="D162" s="82"/>
      <c r="E162" s="82"/>
      <c r="F162" s="82"/>
      <c r="G162" s="81"/>
    </row>
    <row r="163" spans="2:7" x14ac:dyDescent="0.3">
      <c r="B163" s="93"/>
      <c r="C163" s="82"/>
      <c r="D163" s="82"/>
      <c r="E163" s="82"/>
      <c r="F163" s="82"/>
      <c r="G163" s="81"/>
    </row>
    <row r="164" spans="2:7" x14ac:dyDescent="0.3">
      <c r="B164" s="93"/>
      <c r="C164" s="82"/>
      <c r="D164" s="82"/>
      <c r="E164" s="82"/>
      <c r="F164" s="82"/>
      <c r="G164" s="81"/>
    </row>
    <row r="165" spans="2:7" x14ac:dyDescent="0.3">
      <c r="B165" s="93"/>
      <c r="C165" s="82"/>
      <c r="D165" s="82"/>
      <c r="E165" s="82"/>
      <c r="F165" s="82"/>
      <c r="G165" s="81"/>
    </row>
    <row r="166" spans="2:7" x14ac:dyDescent="0.3">
      <c r="B166" s="93"/>
      <c r="C166" s="82"/>
      <c r="D166" s="82"/>
      <c r="E166" s="82"/>
      <c r="F166" s="82"/>
      <c r="G166" s="81"/>
    </row>
    <row r="167" spans="2:7" x14ac:dyDescent="0.3">
      <c r="B167" s="93"/>
      <c r="C167" s="82"/>
      <c r="D167" s="82"/>
      <c r="E167" s="82"/>
      <c r="F167" s="82"/>
      <c r="G167" s="81"/>
    </row>
    <row r="168" spans="2:7" x14ac:dyDescent="0.3">
      <c r="B168" s="93"/>
      <c r="C168" s="82"/>
      <c r="D168" s="82"/>
      <c r="E168" s="82"/>
      <c r="F168" s="82"/>
      <c r="G168" s="81"/>
    </row>
    <row r="169" spans="2:7" x14ac:dyDescent="0.3">
      <c r="B169" s="93"/>
      <c r="C169" s="82"/>
      <c r="D169" s="82"/>
      <c r="E169" s="82"/>
      <c r="F169" s="82"/>
      <c r="G169" s="81"/>
    </row>
    <row r="170" spans="2:7" x14ac:dyDescent="0.3">
      <c r="B170" s="93"/>
      <c r="C170" s="82"/>
      <c r="D170" s="82"/>
      <c r="E170" s="82"/>
      <c r="F170" s="82"/>
      <c r="G170" s="81"/>
    </row>
    <row r="171" spans="2:7" x14ac:dyDescent="0.3">
      <c r="B171" s="93"/>
      <c r="C171" s="82"/>
      <c r="D171" s="82"/>
      <c r="E171" s="82"/>
      <c r="F171" s="82"/>
      <c r="G171" s="81"/>
    </row>
    <row r="172" spans="2:7" x14ac:dyDescent="0.3">
      <c r="B172" s="93"/>
      <c r="C172" s="82"/>
      <c r="D172" s="82"/>
      <c r="E172" s="82"/>
      <c r="F172" s="82"/>
      <c r="G172" s="81"/>
    </row>
    <row r="173" spans="2:7" x14ac:dyDescent="0.3">
      <c r="B173" s="93"/>
      <c r="C173" s="82"/>
      <c r="D173" s="82"/>
      <c r="E173" s="82"/>
      <c r="F173" s="82"/>
      <c r="G173" s="81"/>
    </row>
    <row r="174" spans="2:7" x14ac:dyDescent="0.3">
      <c r="B174" s="93"/>
      <c r="C174" s="82"/>
      <c r="D174" s="82"/>
      <c r="E174" s="82"/>
      <c r="F174" s="82"/>
      <c r="G174" s="81"/>
    </row>
    <row r="175" spans="2:7" x14ac:dyDescent="0.3">
      <c r="B175" s="93"/>
      <c r="C175" s="82"/>
      <c r="D175" s="82"/>
      <c r="E175" s="82"/>
      <c r="F175" s="82"/>
      <c r="G175" s="81"/>
    </row>
    <row r="176" spans="2:7" x14ac:dyDescent="0.3">
      <c r="B176" s="93"/>
      <c r="C176" s="82"/>
      <c r="D176" s="82"/>
      <c r="E176" s="82"/>
      <c r="F176" s="82"/>
      <c r="G176" s="81"/>
    </row>
    <row r="177" spans="2:7" x14ac:dyDescent="0.3">
      <c r="B177" s="93"/>
      <c r="C177" s="82"/>
      <c r="D177" s="82"/>
      <c r="E177" s="82"/>
      <c r="F177" s="82"/>
      <c r="G177" s="81"/>
    </row>
    <row r="178" spans="2:7" x14ac:dyDescent="0.3">
      <c r="B178" s="93"/>
      <c r="C178" s="82"/>
      <c r="D178" s="82"/>
      <c r="E178" s="82"/>
      <c r="F178" s="82"/>
      <c r="G178" s="81"/>
    </row>
    <row r="179" spans="2:7" x14ac:dyDescent="0.3">
      <c r="B179" s="93"/>
      <c r="C179" s="82"/>
      <c r="D179" s="82"/>
      <c r="E179" s="82"/>
      <c r="F179" s="82"/>
      <c r="G179" s="81"/>
    </row>
    <row r="180" spans="2:7" x14ac:dyDescent="0.3">
      <c r="B180" s="93"/>
      <c r="C180" s="82"/>
      <c r="D180" s="82"/>
      <c r="E180" s="82"/>
      <c r="F180" s="82"/>
      <c r="G180" s="81"/>
    </row>
    <row r="181" spans="2:7" x14ac:dyDescent="0.3">
      <c r="B181" s="93"/>
      <c r="C181" s="82"/>
      <c r="D181" s="82"/>
      <c r="E181" s="82"/>
      <c r="F181" s="82"/>
      <c r="G181" s="81"/>
    </row>
    <row r="182" spans="2:7" x14ac:dyDescent="0.3">
      <c r="B182" s="93"/>
      <c r="C182" s="82"/>
      <c r="D182" s="82"/>
      <c r="E182" s="82"/>
      <c r="F182" s="82"/>
      <c r="G182" s="81"/>
    </row>
    <row r="183" spans="2:7" x14ac:dyDescent="0.3">
      <c r="B183" s="93"/>
      <c r="C183" s="82"/>
      <c r="D183" s="82"/>
      <c r="E183" s="82"/>
      <c r="F183" s="82"/>
      <c r="G183" s="81"/>
    </row>
    <row r="184" spans="2:7" x14ac:dyDescent="0.3">
      <c r="B184" s="93"/>
      <c r="C184" s="82"/>
      <c r="D184" s="82"/>
      <c r="E184" s="82"/>
      <c r="F184" s="82"/>
      <c r="G184" s="81"/>
    </row>
    <row r="185" spans="2:7" x14ac:dyDescent="0.3">
      <c r="B185" s="93"/>
      <c r="C185" s="82"/>
      <c r="D185" s="82"/>
      <c r="E185" s="82"/>
      <c r="F185" s="82"/>
      <c r="G185" s="81"/>
    </row>
    <row r="186" spans="2:7" x14ac:dyDescent="0.3">
      <c r="B186" s="93"/>
      <c r="C186" s="82"/>
      <c r="D186" s="82"/>
      <c r="E186" s="82"/>
      <c r="F186" s="82"/>
      <c r="G186" s="81"/>
    </row>
    <row r="187" spans="2:7" x14ac:dyDescent="0.3">
      <c r="B187" s="93"/>
      <c r="C187" s="82"/>
      <c r="D187" s="82"/>
      <c r="E187" s="82"/>
      <c r="F187" s="82"/>
      <c r="G187" s="81"/>
    </row>
    <row r="188" spans="2:7" x14ac:dyDescent="0.3">
      <c r="B188" s="93"/>
      <c r="C188" s="82"/>
      <c r="D188" s="82"/>
      <c r="E188" s="82"/>
      <c r="F188" s="82"/>
      <c r="G188" s="81"/>
    </row>
    <row r="189" spans="2:7" x14ac:dyDescent="0.3">
      <c r="B189" s="93"/>
      <c r="C189" s="82"/>
      <c r="D189" s="82"/>
      <c r="E189" s="82"/>
      <c r="F189" s="82"/>
      <c r="G189" s="81"/>
    </row>
    <row r="190" spans="2:7" x14ac:dyDescent="0.3">
      <c r="B190" s="93"/>
      <c r="C190" s="82"/>
      <c r="D190" s="82"/>
      <c r="E190" s="82"/>
      <c r="F190" s="82"/>
      <c r="G190" s="81"/>
    </row>
    <row r="191" spans="2:7" x14ac:dyDescent="0.3">
      <c r="B191" s="93"/>
      <c r="C191" s="82"/>
      <c r="D191" s="82"/>
      <c r="E191" s="82"/>
      <c r="F191" s="82"/>
      <c r="G191" s="81"/>
    </row>
    <row r="192" spans="2:7" x14ac:dyDescent="0.3">
      <c r="B192" s="93"/>
      <c r="C192" s="82"/>
      <c r="D192" s="82"/>
      <c r="E192" s="82"/>
      <c r="F192" s="82"/>
      <c r="G192" s="81"/>
    </row>
    <row r="193" spans="2:8" x14ac:dyDescent="0.3">
      <c r="B193" s="93"/>
      <c r="C193" s="82"/>
      <c r="D193" s="82"/>
      <c r="E193" s="82"/>
      <c r="F193" s="82"/>
      <c r="G193" s="81"/>
    </row>
    <row r="194" spans="2:8" x14ac:dyDescent="0.3">
      <c r="B194" s="93"/>
      <c r="C194" s="82"/>
      <c r="D194" s="82"/>
      <c r="E194" s="82"/>
      <c r="F194" s="82"/>
      <c r="G194" s="81"/>
    </row>
    <row r="195" spans="2:8" x14ac:dyDescent="0.3"/>
    <row r="196" spans="2:8" x14ac:dyDescent="0.3"/>
    <row r="197" spans="2:8" x14ac:dyDescent="0.3">
      <c r="B197" s="23" t="s">
        <v>377</v>
      </c>
    </row>
    <row r="198" spans="2:8" x14ac:dyDescent="0.3">
      <c r="B198" s="148" t="s">
        <v>301</v>
      </c>
      <c r="C198" s="149"/>
      <c r="D198" s="149"/>
      <c r="E198" s="149"/>
      <c r="F198" s="149"/>
      <c r="G198" s="149"/>
      <c r="H198" s="150"/>
    </row>
    <row r="199" spans="2:8" x14ac:dyDescent="0.3">
      <c r="B199" s="151"/>
      <c r="C199" s="152"/>
      <c r="D199" s="152"/>
      <c r="E199" s="152"/>
      <c r="F199" s="152"/>
      <c r="G199" s="152"/>
      <c r="H199" s="153"/>
    </row>
    <row r="200" spans="2:8" x14ac:dyDescent="0.3">
      <c r="B200" s="151"/>
      <c r="C200" s="152"/>
      <c r="D200" s="152"/>
      <c r="E200" s="152"/>
      <c r="F200" s="152"/>
      <c r="G200" s="152"/>
      <c r="H200" s="153"/>
    </row>
    <row r="201" spans="2:8" x14ac:dyDescent="0.3">
      <c r="B201" s="151"/>
      <c r="C201" s="152"/>
      <c r="D201" s="152"/>
      <c r="E201" s="152"/>
      <c r="F201" s="152"/>
      <c r="G201" s="152"/>
      <c r="H201" s="153"/>
    </row>
    <row r="202" spans="2:8" x14ac:dyDescent="0.3">
      <c r="B202" s="151"/>
      <c r="C202" s="152"/>
      <c r="D202" s="152"/>
      <c r="E202" s="152"/>
      <c r="F202" s="152"/>
      <c r="G202" s="152"/>
      <c r="H202" s="153"/>
    </row>
    <row r="203" spans="2:8" x14ac:dyDescent="0.3">
      <c r="B203" s="151"/>
      <c r="C203" s="152"/>
      <c r="D203" s="152"/>
      <c r="E203" s="152"/>
      <c r="F203" s="152"/>
      <c r="G203" s="152"/>
      <c r="H203" s="153"/>
    </row>
    <row r="204" spans="2:8" x14ac:dyDescent="0.3">
      <c r="B204" s="151"/>
      <c r="C204" s="152"/>
      <c r="D204" s="152"/>
      <c r="E204" s="152"/>
      <c r="F204" s="152"/>
      <c r="G204" s="152"/>
      <c r="H204" s="153"/>
    </row>
    <row r="205" spans="2:8" x14ac:dyDescent="0.3">
      <c r="B205" s="151"/>
      <c r="C205" s="152"/>
      <c r="D205" s="152"/>
      <c r="E205" s="152"/>
      <c r="F205" s="152"/>
      <c r="G205" s="152"/>
      <c r="H205" s="153"/>
    </row>
    <row r="206" spans="2:8" x14ac:dyDescent="0.3">
      <c r="B206" s="151"/>
      <c r="C206" s="152"/>
      <c r="D206" s="152"/>
      <c r="E206" s="152"/>
      <c r="F206" s="152"/>
      <c r="G206" s="152"/>
      <c r="H206" s="153"/>
    </row>
    <row r="207" spans="2:8" x14ac:dyDescent="0.3">
      <c r="B207" s="151"/>
      <c r="C207" s="152"/>
      <c r="D207" s="152"/>
      <c r="E207" s="152"/>
      <c r="F207" s="152"/>
      <c r="G207" s="152"/>
      <c r="H207" s="153"/>
    </row>
    <row r="208" spans="2:8" x14ac:dyDescent="0.3">
      <c r="B208" s="154"/>
      <c r="C208" s="155"/>
      <c r="D208" s="155"/>
      <c r="E208" s="155"/>
      <c r="F208" s="155"/>
      <c r="G208" s="155"/>
      <c r="H208" s="156"/>
    </row>
    <row r="209" x14ac:dyDescent="0.3"/>
    <row r="210" x14ac:dyDescent="0.3"/>
    <row r="211" x14ac:dyDescent="0.3"/>
  </sheetData>
  <sheetProtection algorithmName="SHA-512" hashValue="FBBH9XDiEhuEhtr4QPDOp1xXvONfVzm7RogPxAgf3ItOljPJroAlis5zqFYAqfLxHFbpgsG0FkJp9IeNng039Q==" saltValue="n/1xBF+gtLO+L5Uh0dxWWA==" spinCount="100000" sheet="1" objects="1" scenarios="1"/>
  <mergeCells count="3">
    <mergeCell ref="C3:H3"/>
    <mergeCell ref="B9:F9"/>
    <mergeCell ref="B198:H208"/>
  </mergeCells>
  <phoneticPr fontId="16" type="noConversion"/>
  <conditionalFormatting sqref="B31:G194">
    <cfRule type="containsBlanks" dxfId="5" priority="9">
      <formula>LEN(TRIM(B31))=0</formula>
    </cfRule>
  </conditionalFormatting>
  <conditionalFormatting sqref="D15:D25">
    <cfRule type="containsBlanks" dxfId="4" priority="4">
      <formula>LEN(TRIM(D15))=0</formula>
    </cfRule>
  </conditionalFormatting>
  <dataValidations count="1">
    <dataValidation type="list" allowBlank="1" showInputMessage="1" showErrorMessage="1" sqref="F31:F194" xr:uid="{0D1675A1-7408-4927-A0C7-D70B015E8CF6}">
      <formula1>$C$15:$C$25</formula1>
    </dataValidation>
  </dataValidations>
  <pageMargins left="0.511811024" right="0.511811024" top="0.78740157499999996" bottom="0.78740157499999996" header="0.31496062000000002" footer="0.31496062000000002"/>
  <pageSetup paperSize="9"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06C-8EB9-4894-80AE-16DE1AA2F592}">
  <dimension ref="A1:I817"/>
  <sheetViews>
    <sheetView showGridLines="0" topLeftCell="A2" zoomScale="130" zoomScaleNormal="130" workbookViewId="0">
      <selection activeCell="F16" sqref="F16"/>
    </sheetView>
  </sheetViews>
  <sheetFormatPr defaultColWidth="0" defaultRowHeight="14.4" customHeight="1" zeroHeight="1" x14ac:dyDescent="0.3"/>
  <cols>
    <col min="1" max="1" width="2.5546875" style="2" customWidth="1"/>
    <col min="2" max="2" width="25" style="2" customWidth="1"/>
    <col min="3" max="3" width="17.33203125" style="2" customWidth="1"/>
    <col min="4" max="4" width="19.44140625" style="2" customWidth="1"/>
    <col min="5" max="5" width="22" style="2" customWidth="1"/>
    <col min="6" max="6" width="30.5546875" style="2" customWidth="1"/>
    <col min="7" max="7" width="12.109375" style="2" customWidth="1"/>
    <col min="8" max="8" width="10.109375" style="2" customWidth="1"/>
    <col min="9" max="9" width="2.109375" style="2" customWidth="1"/>
    <col min="10" max="16384" width="9.109375" style="2" hidden="1"/>
  </cols>
  <sheetData>
    <row r="1" spans="2:8" hidden="1" x14ac:dyDescent="0.3"/>
    <row r="2" spans="2:8" ht="10.5" customHeight="1" x14ac:dyDescent="0.3"/>
    <row r="3" spans="2:8" ht="43.2" customHeight="1" x14ac:dyDescent="0.3">
      <c r="C3" s="147" t="s">
        <v>373</v>
      </c>
      <c r="D3" s="147"/>
      <c r="E3" s="147"/>
      <c r="F3" s="147"/>
      <c r="G3" s="147"/>
      <c r="H3" s="147"/>
    </row>
    <row r="4" spans="2:8" hidden="1"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hidden="1" x14ac:dyDescent="0.3"/>
    <row r="9" spans="2:8" hidden="1" x14ac:dyDescent="0.3">
      <c r="B9" s="132" t="s">
        <v>374</v>
      </c>
      <c r="C9" s="132"/>
      <c r="D9" s="132"/>
      <c r="E9" s="132"/>
      <c r="F9" s="132"/>
    </row>
    <row r="10" spans="2:8" hidden="1" x14ac:dyDescent="0.3"/>
    <row r="11" spans="2:8" x14ac:dyDescent="0.3"/>
    <row r="12" spans="2:8" x14ac:dyDescent="0.3">
      <c r="B12" s="132" t="s">
        <v>395</v>
      </c>
      <c r="C12" s="132"/>
      <c r="D12" s="132"/>
      <c r="E12" s="132"/>
      <c r="F12" s="132"/>
    </row>
    <row r="13" spans="2:8" ht="28.2" customHeight="1" x14ac:dyDescent="0.3">
      <c r="B13" s="97" t="s">
        <v>358</v>
      </c>
    </row>
    <row r="14" spans="2:8" ht="18.600000000000001" customHeight="1" x14ac:dyDescent="0.3">
      <c r="E14" s="103" t="str">
        <f>IF(Cadastro!$E$23="","",Cadastro!$E$23)</f>
        <v/>
      </c>
    </row>
    <row r="15" spans="2:8" s="20" customFormat="1" ht="28.2" customHeight="1" x14ac:dyDescent="0.3">
      <c r="B15" s="77" t="s">
        <v>107</v>
      </c>
      <c r="C15" s="78" t="s">
        <v>399</v>
      </c>
      <c r="D15" s="78" t="s">
        <v>400</v>
      </c>
      <c r="E15" s="77" t="s">
        <v>401</v>
      </c>
      <c r="F15" s="77" t="s">
        <v>402</v>
      </c>
    </row>
    <row r="16" spans="2:8" ht="16.2" customHeight="1" x14ac:dyDescent="0.3">
      <c r="B16" s="78" t="s">
        <v>251</v>
      </c>
      <c r="C16" s="81"/>
      <c r="D16" s="81"/>
      <c r="E16" s="81"/>
      <c r="F16" s="82"/>
    </row>
    <row r="17" spans="2:8" ht="16.2" customHeight="1" x14ac:dyDescent="0.3">
      <c r="B17" s="78" t="s">
        <v>252</v>
      </c>
      <c r="C17" s="81"/>
      <c r="D17" s="81"/>
      <c r="E17" s="81"/>
      <c r="F17" s="82"/>
    </row>
    <row r="18" spans="2:8" ht="16.2" customHeight="1" x14ac:dyDescent="0.3">
      <c r="B18" s="78" t="s">
        <v>255</v>
      </c>
      <c r="C18" s="81"/>
      <c r="D18" s="81"/>
      <c r="E18" s="81"/>
      <c r="F18" s="82"/>
    </row>
    <row r="19" spans="2:8" ht="16.2" customHeight="1" x14ac:dyDescent="0.3">
      <c r="B19" s="78" t="s">
        <v>253</v>
      </c>
      <c r="C19" s="81"/>
      <c r="D19" s="81"/>
      <c r="E19" s="81"/>
      <c r="F19" s="82"/>
    </row>
    <row r="20" spans="2:8" ht="15.6" customHeight="1" x14ac:dyDescent="0.3">
      <c r="B20" s="79" t="s">
        <v>254</v>
      </c>
      <c r="C20" s="80">
        <f t="shared" ref="C20" si="0">SUBTOTAL(109,C16:C19)</f>
        <v>0</v>
      </c>
      <c r="D20" s="80">
        <f t="shared" ref="D20" si="1">SUBTOTAL(109,D16:D19)</f>
        <v>0</v>
      </c>
    </row>
    <row r="21" spans="2:8" x14ac:dyDescent="0.3"/>
    <row r="22" spans="2:8" x14ac:dyDescent="0.3">
      <c r="B22" s="23" t="s">
        <v>375</v>
      </c>
    </row>
    <row r="23" spans="2:8" x14ac:dyDescent="0.3">
      <c r="B23" s="148" t="s">
        <v>301</v>
      </c>
      <c r="C23" s="149"/>
      <c r="D23" s="149"/>
      <c r="E23" s="149"/>
      <c r="F23" s="149"/>
      <c r="G23" s="149"/>
      <c r="H23" s="150"/>
    </row>
    <row r="24" spans="2:8" x14ac:dyDescent="0.3">
      <c r="B24" s="151"/>
      <c r="C24" s="152"/>
      <c r="D24" s="152"/>
      <c r="E24" s="152"/>
      <c r="F24" s="152"/>
      <c r="G24" s="152"/>
      <c r="H24" s="153"/>
    </row>
    <row r="25" spans="2:8" x14ac:dyDescent="0.3">
      <c r="B25" s="151"/>
      <c r="C25" s="152"/>
      <c r="D25" s="152"/>
      <c r="E25" s="152"/>
      <c r="F25" s="152"/>
      <c r="G25" s="152"/>
      <c r="H25" s="153"/>
    </row>
    <row r="26" spans="2:8" x14ac:dyDescent="0.3">
      <c r="B26" s="151"/>
      <c r="C26" s="152"/>
      <c r="D26" s="152"/>
      <c r="E26" s="152"/>
      <c r="F26" s="152"/>
      <c r="G26" s="152"/>
      <c r="H26" s="153"/>
    </row>
    <row r="27" spans="2:8" x14ac:dyDescent="0.3">
      <c r="B27" s="151"/>
      <c r="C27" s="152"/>
      <c r="D27" s="152"/>
      <c r="E27" s="152"/>
      <c r="F27" s="152"/>
      <c r="G27" s="152"/>
      <c r="H27" s="153"/>
    </row>
    <row r="28" spans="2:8" x14ac:dyDescent="0.3">
      <c r="B28" s="151"/>
      <c r="C28" s="152"/>
      <c r="D28" s="152"/>
      <c r="E28" s="152"/>
      <c r="F28" s="152"/>
      <c r="G28" s="152"/>
      <c r="H28" s="153"/>
    </row>
    <row r="29" spans="2:8" x14ac:dyDescent="0.3">
      <c r="B29" s="151"/>
      <c r="C29" s="152"/>
      <c r="D29" s="152"/>
      <c r="E29" s="152"/>
      <c r="F29" s="152"/>
      <c r="G29" s="152"/>
      <c r="H29" s="153"/>
    </row>
    <row r="30" spans="2:8" x14ac:dyDescent="0.3">
      <c r="B30" s="151"/>
      <c r="C30" s="152"/>
      <c r="D30" s="152"/>
      <c r="E30" s="152"/>
      <c r="F30" s="152"/>
      <c r="G30" s="152"/>
      <c r="H30" s="153"/>
    </row>
    <row r="31" spans="2:8" x14ac:dyDescent="0.3">
      <c r="B31" s="151"/>
      <c r="C31" s="152"/>
      <c r="D31" s="152"/>
      <c r="E31" s="152"/>
      <c r="F31" s="152"/>
      <c r="G31" s="152"/>
      <c r="H31" s="153"/>
    </row>
    <row r="32" spans="2:8" x14ac:dyDescent="0.3">
      <c r="B32" s="151"/>
      <c r="C32" s="152"/>
      <c r="D32" s="152"/>
      <c r="E32" s="152"/>
      <c r="F32" s="152"/>
      <c r="G32" s="152"/>
      <c r="H32" s="153"/>
    </row>
    <row r="33" spans="2:8" x14ac:dyDescent="0.3">
      <c r="B33" s="154"/>
      <c r="C33" s="155"/>
      <c r="D33" s="155"/>
      <c r="E33" s="155"/>
      <c r="F33" s="155"/>
      <c r="G33" s="155"/>
      <c r="H33" s="156"/>
    </row>
    <row r="34" spans="2:8" x14ac:dyDescent="0.3"/>
    <row r="35" spans="2:8" x14ac:dyDescent="0.3"/>
    <row r="36" spans="2:8" x14ac:dyDescent="0.3"/>
    <row r="37" spans="2:8" x14ac:dyDescent="0.3"/>
    <row r="38" spans="2:8" x14ac:dyDescent="0.3"/>
    <row r="39" spans="2:8" x14ac:dyDescent="0.3"/>
    <row r="40" spans="2:8" x14ac:dyDescent="0.3"/>
    <row r="41" spans="2:8" x14ac:dyDescent="0.3"/>
    <row r="42" spans="2:8" x14ac:dyDescent="0.3"/>
    <row r="43" spans="2:8" x14ac:dyDescent="0.3"/>
    <row r="44" spans="2:8" x14ac:dyDescent="0.3"/>
    <row r="45" spans="2:8" x14ac:dyDescent="0.3"/>
    <row r="46" spans="2:8" x14ac:dyDescent="0.3"/>
    <row r="47" spans="2:8" x14ac:dyDescent="0.3"/>
    <row r="48" spans="2:8" x14ac:dyDescent="0.3"/>
    <row r="49" s="2" customFormat="1" x14ac:dyDescent="0.3"/>
    <row r="50" s="2" customFormat="1" x14ac:dyDescent="0.3"/>
    <row r="51" s="2" customFormat="1" x14ac:dyDescent="0.3"/>
    <row r="52" s="5" customFormat="1" ht="10.8" x14ac:dyDescent="0.3"/>
    <row r="53" s="4" customFormat="1" ht="10.8" x14ac:dyDescent="0.25"/>
    <row r="54" s="4" customFormat="1" ht="10.8" x14ac:dyDescent="0.25"/>
    <row r="55" s="4" customFormat="1" ht="10.8" x14ac:dyDescent="0.25"/>
    <row r="56" s="4" customFormat="1" ht="10.8" x14ac:dyDescent="0.25"/>
    <row r="57" s="4" customFormat="1" ht="10.8" x14ac:dyDescent="0.25"/>
    <row r="58" s="4" customFormat="1" ht="10.8" x14ac:dyDescent="0.25"/>
    <row r="59" s="4" customFormat="1" ht="10.8" x14ac:dyDescent="0.25"/>
    <row r="60" s="4" customFormat="1" ht="10.8" x14ac:dyDescent="0.25"/>
    <row r="61" s="4" customFormat="1" ht="10.8" x14ac:dyDescent="0.25"/>
    <row r="62" s="4" customFormat="1" ht="10.8" x14ac:dyDescent="0.25"/>
    <row r="63" s="4" customFormat="1" ht="10.8" x14ac:dyDescent="0.25"/>
    <row r="64" s="4" customFormat="1" ht="10.8" x14ac:dyDescent="0.25"/>
    <row r="65" s="4" customFormat="1" ht="10.8" x14ac:dyDescent="0.25"/>
    <row r="66" s="4" customFormat="1" ht="10.8" x14ac:dyDescent="0.25"/>
    <row r="67" s="4" customFormat="1" ht="10.8" x14ac:dyDescent="0.25"/>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hidden="1" x14ac:dyDescent="0.25"/>
    <row r="89" s="4" customFormat="1" ht="10.8" hidden="1" x14ac:dyDescent="0.25"/>
    <row r="90" s="4" customFormat="1" ht="10.8" hidden="1" x14ac:dyDescent="0.25"/>
    <row r="91" s="4" customFormat="1" ht="10.8" hidden="1" x14ac:dyDescent="0.25"/>
    <row r="92" s="4" customFormat="1" ht="10.8" hidden="1" x14ac:dyDescent="0.25"/>
    <row r="93" s="4" customFormat="1" ht="10.8" hidden="1" x14ac:dyDescent="0.25"/>
    <row r="94" s="4" customFormat="1" ht="10.8" hidden="1" x14ac:dyDescent="0.25"/>
    <row r="95" s="4" customFormat="1" ht="10.8" hidden="1" x14ac:dyDescent="0.25"/>
    <row r="96" s="4" customFormat="1" ht="10.8" hidden="1" x14ac:dyDescent="0.25"/>
    <row r="97" s="4" customFormat="1" ht="10.8" hidden="1" x14ac:dyDescent="0.25"/>
    <row r="98" s="4" customFormat="1" ht="10.8" hidden="1" x14ac:dyDescent="0.25"/>
    <row r="99" s="4" customFormat="1" ht="10.8" hidden="1" x14ac:dyDescent="0.25"/>
    <row r="100" s="4" customFormat="1" ht="10.8" hidden="1" x14ac:dyDescent="0.25"/>
    <row r="101" s="4" customFormat="1" ht="10.8" hidden="1" x14ac:dyDescent="0.25"/>
    <row r="102" s="4" customFormat="1" ht="10.8" hidden="1"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sheetData>
  <sheetProtection algorithmName="SHA-512" hashValue="W8sJx2+1VQvG09+883VJIST3MKfWaIhhsoqhShMzI1iyu8BIPOR2bmAp6NSs+v1ZD18LGgcJval+dpamAF/21Q==" saltValue="HxqQ1Me8/JyB13Y7lY2EEQ==" spinCount="100000" sheet="1" objects="1" scenarios="1"/>
  <mergeCells count="4">
    <mergeCell ref="B23:H33"/>
    <mergeCell ref="C3:H3"/>
    <mergeCell ref="B9:F9"/>
    <mergeCell ref="B12:F12"/>
  </mergeCells>
  <conditionalFormatting sqref="B16:F19 B20:D20">
    <cfRule type="containsBlanks" dxfId="3" priority="7">
      <formula>LEN(TRIM(B16))=0</formula>
    </cfRule>
  </conditionalFormatting>
  <dataValidations count="2">
    <dataValidation type="list" allowBlank="1" showInputMessage="1" showErrorMessage="1" sqref="B16:B20" xr:uid="{AFC32262-27B0-48B7-956E-278D85E3FBD9}">
      <formula1>#REF!</formula1>
    </dataValidation>
    <dataValidation type="list" allowBlank="1" showInputMessage="1" showErrorMessage="1" sqref="F16:F19" xr:uid="{2ACEF010-3CC2-471A-82C0-59A8FECD31BA}">
      <formula1>"Paralisado,Em andamento,Concluído"</formula1>
    </dataValidation>
  </dataValidations>
  <pageMargins left="0.511811024" right="0.511811024" top="0.78740157499999996" bottom="0.78740157499999996" header="0.31496062000000002" footer="0.31496062000000002"/>
  <pageSetup paperSize="9" scale="65" orientation="portrait" r:id="rId1"/>
  <rowBreaks count="1" manualBreakCount="1">
    <brk id="34" max="16383" man="1"/>
  </rowBreaks>
  <ignoredErrors>
    <ignoredError sqref="B16 B17:B20"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33C4-0BE2-493D-9B79-DA3BB5C30E3C}">
  <dimension ref="A1:I814"/>
  <sheetViews>
    <sheetView showGridLines="0" zoomScale="130" zoomScaleNormal="130" workbookViewId="0">
      <selection activeCell="B29" sqref="B29:H34"/>
    </sheetView>
  </sheetViews>
  <sheetFormatPr defaultColWidth="0" defaultRowHeight="14.4" customHeight="1" zeroHeight="1" x14ac:dyDescent="0.3"/>
  <cols>
    <col min="1" max="1" width="2.5546875" style="2" customWidth="1"/>
    <col min="2" max="2" width="18.44140625" style="2" customWidth="1"/>
    <col min="3" max="3" width="17.33203125" style="2" customWidth="1"/>
    <col min="4" max="4" width="37.88671875" style="2" customWidth="1"/>
    <col min="5" max="5" width="45.6640625" style="2" customWidth="1"/>
    <col min="6" max="6" width="18.6640625" style="2" customWidth="1"/>
    <col min="7" max="7" width="12.109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7" t="s">
        <v>376</v>
      </c>
      <c r="D3" s="147"/>
      <c r="E3" s="147"/>
      <c r="F3" s="147"/>
      <c r="G3" s="147"/>
      <c r="H3" s="147"/>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97" t="s">
        <v>358</v>
      </c>
    </row>
    <row r="10" spans="2:8" x14ac:dyDescent="0.3"/>
    <row r="11" spans="2:8" s="6" customFormat="1" x14ac:dyDescent="0.3">
      <c r="B11" s="132" t="s">
        <v>394</v>
      </c>
      <c r="C11" s="132"/>
      <c r="D11" s="132"/>
      <c r="E11" s="132"/>
      <c r="F11" s="132"/>
    </row>
    <row r="12" spans="2:8" s="6" customFormat="1" x14ac:dyDescent="0.3"/>
    <row r="13" spans="2:8" s="6" customFormat="1" x14ac:dyDescent="0.3">
      <c r="B13" s="6" t="s">
        <v>305</v>
      </c>
      <c r="E13" s="83"/>
    </row>
    <row r="14" spans="2:8" s="6" customFormat="1" ht="63" customHeight="1" x14ac:dyDescent="0.3">
      <c r="B14" s="157" t="s">
        <v>300</v>
      </c>
      <c r="C14" s="157"/>
      <c r="D14" s="157"/>
      <c r="E14" s="157"/>
      <c r="F14" s="157"/>
    </row>
    <row r="15" spans="2:8" s="6" customFormat="1" x14ac:dyDescent="0.3"/>
    <row r="16" spans="2:8" s="6" customFormat="1" ht="14.4" customHeight="1" x14ac:dyDescent="0.3">
      <c r="B16" s="158" t="s">
        <v>301</v>
      </c>
      <c r="C16" s="159"/>
      <c r="D16" s="159"/>
      <c r="E16" s="159"/>
      <c r="F16" s="159"/>
      <c r="G16" s="159"/>
      <c r="H16" s="160"/>
    </row>
    <row r="17" spans="2:8" s="6" customFormat="1" x14ac:dyDescent="0.3">
      <c r="B17" s="161"/>
      <c r="C17" s="162"/>
      <c r="D17" s="162"/>
      <c r="E17" s="162"/>
      <c r="F17" s="162"/>
      <c r="G17" s="162"/>
      <c r="H17" s="163"/>
    </row>
    <row r="18" spans="2:8" s="6" customFormat="1" x14ac:dyDescent="0.3">
      <c r="B18" s="161"/>
      <c r="C18" s="162"/>
      <c r="D18" s="162"/>
      <c r="E18" s="162"/>
      <c r="F18" s="162"/>
      <c r="G18" s="162"/>
      <c r="H18" s="163"/>
    </row>
    <row r="19" spans="2:8" s="6" customFormat="1" x14ac:dyDescent="0.3">
      <c r="B19" s="161"/>
      <c r="C19" s="162"/>
      <c r="D19" s="162"/>
      <c r="E19" s="162"/>
      <c r="F19" s="162"/>
      <c r="G19" s="162"/>
      <c r="H19" s="163"/>
    </row>
    <row r="20" spans="2:8" s="6" customFormat="1" x14ac:dyDescent="0.3">
      <c r="B20" s="161"/>
      <c r="C20" s="162"/>
      <c r="D20" s="162"/>
      <c r="E20" s="162"/>
      <c r="F20" s="162"/>
      <c r="G20" s="162"/>
      <c r="H20" s="163"/>
    </row>
    <row r="21" spans="2:8" s="6" customFormat="1" x14ac:dyDescent="0.3">
      <c r="B21" s="164"/>
      <c r="C21" s="165"/>
      <c r="D21" s="165"/>
      <c r="E21" s="165"/>
      <c r="F21" s="165"/>
      <c r="G21" s="165"/>
      <c r="H21" s="166"/>
    </row>
    <row r="22" spans="2:8" s="6" customFormat="1" x14ac:dyDescent="0.3">
      <c r="B22" s="8"/>
      <c r="C22" s="8"/>
      <c r="D22" s="8"/>
      <c r="E22" s="8"/>
      <c r="F22" s="8"/>
      <c r="G22" s="8"/>
      <c r="H22" s="8"/>
    </row>
    <row r="23" spans="2:8" s="6" customFormat="1" x14ac:dyDescent="0.3">
      <c r="B23" s="132" t="s">
        <v>250</v>
      </c>
      <c r="C23" s="132"/>
      <c r="D23" s="132"/>
      <c r="E23" s="132"/>
      <c r="F23" s="132"/>
    </row>
    <row r="24" spans="2:8" s="6" customFormat="1" x14ac:dyDescent="0.3"/>
    <row r="25" spans="2:8" s="6" customFormat="1" x14ac:dyDescent="0.3">
      <c r="B25" s="6" t="s">
        <v>306</v>
      </c>
      <c r="E25" s="83"/>
    </row>
    <row r="26" spans="2:8" s="6" customFormat="1" ht="63" customHeight="1" x14ac:dyDescent="0.3">
      <c r="B26" s="157" t="s">
        <v>302</v>
      </c>
      <c r="C26" s="157"/>
      <c r="D26" s="157"/>
      <c r="E26" s="157"/>
      <c r="F26" s="157"/>
    </row>
    <row r="27" spans="2:8" s="6" customFormat="1" x14ac:dyDescent="0.3"/>
    <row r="28" spans="2:8" s="6" customFormat="1" x14ac:dyDescent="0.3"/>
    <row r="29" spans="2:8" s="6" customFormat="1" ht="14.4" customHeight="1" x14ac:dyDescent="0.3">
      <c r="B29" s="158" t="s">
        <v>301</v>
      </c>
      <c r="C29" s="159"/>
      <c r="D29" s="159"/>
      <c r="E29" s="159"/>
      <c r="F29" s="159"/>
      <c r="G29" s="159"/>
      <c r="H29" s="160"/>
    </row>
    <row r="30" spans="2:8" s="6" customFormat="1" x14ac:dyDescent="0.3">
      <c r="B30" s="161"/>
      <c r="C30" s="162"/>
      <c r="D30" s="162"/>
      <c r="E30" s="162"/>
      <c r="F30" s="162"/>
      <c r="G30" s="162"/>
      <c r="H30" s="163"/>
    </row>
    <row r="31" spans="2:8" s="6" customFormat="1" x14ac:dyDescent="0.3">
      <c r="B31" s="161"/>
      <c r="C31" s="162"/>
      <c r="D31" s="162"/>
      <c r="E31" s="162"/>
      <c r="F31" s="162"/>
      <c r="G31" s="162"/>
      <c r="H31" s="163"/>
    </row>
    <row r="32" spans="2:8" s="6" customFormat="1" x14ac:dyDescent="0.3">
      <c r="B32" s="161"/>
      <c r="C32" s="162"/>
      <c r="D32" s="162"/>
      <c r="E32" s="162"/>
      <c r="F32" s="162"/>
      <c r="G32" s="162"/>
      <c r="H32" s="163"/>
    </row>
    <row r="33" spans="2:8" s="6" customFormat="1" x14ac:dyDescent="0.3">
      <c r="B33" s="161"/>
      <c r="C33" s="162"/>
      <c r="D33" s="162"/>
      <c r="E33" s="162"/>
      <c r="F33" s="162"/>
      <c r="G33" s="162"/>
      <c r="H33" s="163"/>
    </row>
    <row r="34" spans="2:8" s="6" customFormat="1" x14ac:dyDescent="0.3">
      <c r="B34" s="164"/>
      <c r="C34" s="165"/>
      <c r="D34" s="165"/>
      <c r="E34" s="165"/>
      <c r="F34" s="165"/>
      <c r="G34" s="165"/>
      <c r="H34" s="166"/>
    </row>
    <row r="35" spans="2:8" s="6" customFormat="1" x14ac:dyDescent="0.3">
      <c r="B35" s="8"/>
      <c r="C35" s="8"/>
      <c r="D35" s="8"/>
      <c r="E35" s="8"/>
      <c r="F35" s="8"/>
      <c r="G35" s="8"/>
      <c r="H35" s="8"/>
    </row>
    <row r="36" spans="2:8" s="6" customFormat="1" x14ac:dyDescent="0.3">
      <c r="B36" s="132" t="s">
        <v>303</v>
      </c>
      <c r="C36" s="132"/>
      <c r="D36" s="132"/>
      <c r="E36" s="132"/>
      <c r="F36" s="132"/>
    </row>
    <row r="37" spans="2:8" s="6" customFormat="1" x14ac:dyDescent="0.3">
      <c r="B37" s="7"/>
    </row>
    <row r="38" spans="2:8" s="6" customFormat="1" x14ac:dyDescent="0.3">
      <c r="B38" s="6" t="s">
        <v>307</v>
      </c>
      <c r="E38" s="84"/>
    </row>
    <row r="39" spans="2:8" s="6" customFormat="1" x14ac:dyDescent="0.3"/>
    <row r="40" spans="2:8" s="6" customFormat="1" x14ac:dyDescent="0.3">
      <c r="B40" s="6" t="s">
        <v>308</v>
      </c>
      <c r="E40" s="84"/>
    </row>
    <row r="41" spans="2:8" s="6" customFormat="1" ht="72" customHeight="1" x14ac:dyDescent="0.3">
      <c r="B41" s="157" t="s">
        <v>304</v>
      </c>
      <c r="C41" s="157"/>
      <c r="D41" s="157"/>
      <c r="E41" s="157"/>
      <c r="F41" s="157"/>
    </row>
    <row r="42" spans="2:8" s="6" customFormat="1" x14ac:dyDescent="0.3"/>
    <row r="43" spans="2:8" s="6" customFormat="1" x14ac:dyDescent="0.3">
      <c r="B43" s="158" t="s">
        <v>301</v>
      </c>
      <c r="C43" s="159"/>
      <c r="D43" s="159"/>
      <c r="E43" s="159"/>
      <c r="F43" s="159"/>
      <c r="G43" s="159"/>
      <c r="H43" s="160"/>
    </row>
    <row r="44" spans="2:8" s="6" customFormat="1" ht="14.4" customHeight="1" x14ac:dyDescent="0.3">
      <c r="B44" s="161"/>
      <c r="C44" s="162"/>
      <c r="D44" s="162"/>
      <c r="E44" s="162"/>
      <c r="F44" s="162"/>
      <c r="G44" s="162"/>
      <c r="H44" s="163"/>
    </row>
    <row r="45" spans="2:8" s="6" customFormat="1" x14ac:dyDescent="0.3">
      <c r="B45" s="161"/>
      <c r="C45" s="162"/>
      <c r="D45" s="162"/>
      <c r="E45" s="162"/>
      <c r="F45" s="162"/>
      <c r="G45" s="162"/>
      <c r="H45" s="163"/>
    </row>
    <row r="46" spans="2:8" s="6" customFormat="1" x14ac:dyDescent="0.3">
      <c r="B46" s="161"/>
      <c r="C46" s="162"/>
      <c r="D46" s="162"/>
      <c r="E46" s="162"/>
      <c r="F46" s="162"/>
      <c r="G46" s="162"/>
      <c r="H46" s="163"/>
    </row>
    <row r="47" spans="2:8" s="6" customFormat="1" x14ac:dyDescent="0.3">
      <c r="B47" s="161"/>
      <c r="C47" s="162"/>
      <c r="D47" s="162"/>
      <c r="E47" s="162"/>
      <c r="F47" s="162"/>
      <c r="G47" s="162"/>
      <c r="H47" s="163"/>
    </row>
    <row r="48" spans="2:8" s="6" customFormat="1" x14ac:dyDescent="0.3">
      <c r="B48" s="164"/>
      <c r="C48" s="165"/>
      <c r="D48" s="165"/>
      <c r="E48" s="165"/>
      <c r="F48" s="165"/>
      <c r="G48" s="165"/>
      <c r="H48" s="166"/>
    </row>
    <row r="49" spans="2:8" s="6" customFormat="1" x14ac:dyDescent="0.3">
      <c r="B49" s="8"/>
      <c r="C49" s="8"/>
      <c r="D49" s="8"/>
      <c r="E49" s="8"/>
      <c r="F49" s="8"/>
      <c r="G49" s="8"/>
      <c r="H49" s="8"/>
    </row>
    <row r="50" spans="2:8" x14ac:dyDescent="0.3"/>
    <row r="51" spans="2:8" x14ac:dyDescent="0.3"/>
    <row r="52" spans="2:8" x14ac:dyDescent="0.3"/>
    <row r="53" spans="2:8" x14ac:dyDescent="0.3"/>
    <row r="54" spans="2:8" x14ac:dyDescent="0.3"/>
    <row r="55" spans="2:8" x14ac:dyDescent="0.3"/>
    <row r="56" spans="2:8" x14ac:dyDescent="0.3"/>
    <row r="57" spans="2:8" x14ac:dyDescent="0.3"/>
    <row r="58" spans="2:8" x14ac:dyDescent="0.3"/>
    <row r="59" spans="2:8" x14ac:dyDescent="0.3"/>
    <row r="60" spans="2:8" x14ac:dyDescent="0.3"/>
    <row r="61" spans="2:8" x14ac:dyDescent="0.3"/>
    <row r="62" spans="2:8" x14ac:dyDescent="0.3"/>
    <row r="63" spans="2:8" x14ac:dyDescent="0.3"/>
    <row r="64" spans="2:8" x14ac:dyDescent="0.3"/>
    <row r="65" x14ac:dyDescent="0.3"/>
    <row r="66" x14ac:dyDescent="0.3"/>
    <row r="67" s="5" customFormat="1" ht="10.8" x14ac:dyDescent="0.3"/>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x14ac:dyDescent="0.25"/>
    <row r="89" s="4" customFormat="1" ht="10.8" x14ac:dyDescent="0.25"/>
    <row r="90" s="4" customFormat="1" ht="10.8" x14ac:dyDescent="0.25"/>
    <row r="91" s="4" customFormat="1" ht="10.8" x14ac:dyDescent="0.25"/>
    <row r="92" s="4" customFormat="1" ht="10.8" x14ac:dyDescent="0.25"/>
    <row r="93" s="4" customFormat="1" ht="10.8" x14ac:dyDescent="0.25"/>
    <row r="94" s="4" customFormat="1" ht="10.8" x14ac:dyDescent="0.25"/>
    <row r="95" s="4" customFormat="1" ht="10.8" x14ac:dyDescent="0.25"/>
    <row r="96" s="4" customFormat="1" ht="10.8" x14ac:dyDescent="0.25"/>
    <row r="97" s="4" customFormat="1" ht="10.8" x14ac:dyDescent="0.25"/>
    <row r="98" s="4" customFormat="1" ht="10.8" x14ac:dyDescent="0.25"/>
    <row r="99" s="4" customFormat="1" ht="10.8" x14ac:dyDescent="0.25"/>
    <row r="100" s="4" customFormat="1" ht="10.8" x14ac:dyDescent="0.25"/>
    <row r="101" s="4" customFormat="1" ht="10.8" x14ac:dyDescent="0.25"/>
    <row r="102" s="4" customFormat="1" ht="10.8"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s="4" customFormat="1" ht="10.8" hidden="1" x14ac:dyDescent="0.25"/>
    <row r="353" s="4" customFormat="1" ht="10.8" hidden="1" x14ac:dyDescent="0.25"/>
    <row r="354" s="4" customFormat="1" ht="10.8" hidden="1" x14ac:dyDescent="0.25"/>
    <row r="355" s="4" customFormat="1" ht="10.8" hidden="1" x14ac:dyDescent="0.25"/>
    <row r="356" s="4" customFormat="1" ht="10.8" hidden="1" x14ac:dyDescent="0.25"/>
    <row r="357" s="4" customFormat="1" ht="10.8" hidden="1" x14ac:dyDescent="0.25"/>
    <row r="358" s="4" customFormat="1" ht="10.8" hidden="1" x14ac:dyDescent="0.25"/>
    <row r="359" s="4" customFormat="1" ht="10.8" hidden="1" x14ac:dyDescent="0.25"/>
    <row r="360" s="4" customFormat="1" ht="10.8" hidden="1" x14ac:dyDescent="0.25"/>
    <row r="361" s="4" customFormat="1" ht="10.8" hidden="1" x14ac:dyDescent="0.25"/>
    <row r="362" s="4" customFormat="1" ht="10.8" hidden="1" x14ac:dyDescent="0.25"/>
    <row r="363" s="4" customFormat="1" ht="10.8" hidden="1" x14ac:dyDescent="0.25"/>
    <row r="364" s="4" customFormat="1" ht="10.8" hidden="1" x14ac:dyDescent="0.25"/>
    <row r="365" s="4" customFormat="1" ht="10.8" hidden="1" x14ac:dyDescent="0.25"/>
    <row r="366" s="4" customFormat="1" ht="10.8" hidden="1" x14ac:dyDescent="0.25"/>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sheetData>
  <sheetProtection algorithmName="SHA-512" hashValue="SgXLKkeSNDJBAQkVbWySzQgG8yaKHMsVhvisT9nihZ2lMFD2VPK3QYgnZ6MjMr6amRyVRl3TqlW36LYpjDJpUQ==" saltValue="TNN5nrSrrTtfZoEDbOrmjg==" spinCount="100000" sheet="1" objects="1" scenarios="1"/>
  <mergeCells count="10">
    <mergeCell ref="B41:F41"/>
    <mergeCell ref="B43:H48"/>
    <mergeCell ref="B11:F11"/>
    <mergeCell ref="B23:F23"/>
    <mergeCell ref="B36:F36"/>
    <mergeCell ref="C3:H3"/>
    <mergeCell ref="B14:F14"/>
    <mergeCell ref="B16:H21"/>
    <mergeCell ref="B26:F26"/>
    <mergeCell ref="B29:H34"/>
  </mergeCells>
  <conditionalFormatting sqref="E13">
    <cfRule type="containsBlanks" dxfId="2" priority="3">
      <formula>LEN(TRIM(E13))=0</formula>
    </cfRule>
  </conditionalFormatting>
  <conditionalFormatting sqref="E25">
    <cfRule type="containsBlanks" dxfId="1" priority="2">
      <formula>LEN(TRIM(E25))=0</formula>
    </cfRule>
  </conditionalFormatting>
  <conditionalFormatting sqref="E38 E40">
    <cfRule type="containsBlanks" dxfId="0" priority="1">
      <formula>LEN(TRIM(E38))=0</formula>
    </cfRule>
  </conditionalFormatting>
  <dataValidations count="1">
    <dataValidation type="list" allowBlank="1" showInputMessage="1" showErrorMessage="1" sqref="E13 E25 E38 E40" xr:uid="{C18E7E62-756C-498E-802E-1DD47859E94E}">
      <formula1>"Sim,Não"</formula1>
    </dataValidation>
  </dataValidations>
  <pageMargins left="0.511811024" right="0.511811024" top="0.78740157499999996" bottom="0.78740157499999996" header="0.31496062000000002" footer="0.31496062000000002"/>
  <pageSetup paperSize="9" scale="65"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F27F-2245-4764-B1A2-45B98594567D}">
  <dimension ref="B4:R96"/>
  <sheetViews>
    <sheetView showGridLines="0" workbookViewId="0">
      <selection activeCell="AK7" sqref="AK7"/>
    </sheetView>
  </sheetViews>
  <sheetFormatPr defaultColWidth="8.88671875" defaultRowHeight="13.8" x14ac:dyDescent="0.3"/>
  <cols>
    <col min="1" max="1" width="3.109375" style="1" customWidth="1"/>
    <col min="2" max="2" width="6.109375" style="1" hidden="1" customWidth="1"/>
    <col min="3" max="3" width="26.6640625" style="1" hidden="1" customWidth="1"/>
    <col min="4" max="4" width="21.109375" style="1" hidden="1" customWidth="1"/>
    <col min="5" max="5" width="3" style="1" hidden="1" customWidth="1"/>
    <col min="6" max="6" width="8.21875" style="74" hidden="1" customWidth="1"/>
    <col min="7" max="7" width="12" style="74" hidden="1" customWidth="1"/>
    <col min="8" max="8" width="62.77734375" style="74" hidden="1" customWidth="1"/>
    <col min="9" max="9" width="26.77734375" style="74" hidden="1" customWidth="1"/>
    <col min="10" max="10" width="0" style="1" hidden="1" customWidth="1"/>
    <col min="11" max="11" width="34.77734375" style="75" hidden="1" customWidth="1"/>
    <col min="12" max="12" width="60.88671875" style="75" hidden="1" customWidth="1"/>
    <col min="13" max="13" width="13.21875" style="1" hidden="1" customWidth="1"/>
    <col min="14" max="14" width="80.88671875" style="76" hidden="1" customWidth="1"/>
    <col min="15" max="17" width="0" style="1" hidden="1" customWidth="1"/>
    <col min="18" max="18" width="9.33203125" style="1" hidden="1" customWidth="1"/>
    <col min="19" max="33" width="0" style="1" hidden="1" customWidth="1"/>
    <col min="34" max="16384" width="8.88671875" style="1"/>
  </cols>
  <sheetData>
    <row r="4" spans="2:18" ht="14.4" x14ac:dyDescent="0.3">
      <c r="B4" s="1" t="s">
        <v>5</v>
      </c>
      <c r="C4" s="1" t="s">
        <v>4</v>
      </c>
      <c r="D4" s="1" t="s">
        <v>6</v>
      </c>
      <c r="F4" s="68" t="s">
        <v>107</v>
      </c>
      <c r="G4" s="68" t="s">
        <v>108</v>
      </c>
      <c r="H4" s="68" t="s">
        <v>109</v>
      </c>
      <c r="I4" s="68" t="s">
        <v>143</v>
      </c>
      <c r="K4" s="68" t="s">
        <v>312</v>
      </c>
      <c r="L4" s="69" t="s">
        <v>314</v>
      </c>
      <c r="M4"/>
      <c r="N4"/>
      <c r="P4" s="1" t="s">
        <v>107</v>
      </c>
    </row>
    <row r="5" spans="2:18" ht="20.399999999999999" x14ac:dyDescent="0.3">
      <c r="B5" s="1">
        <v>1</v>
      </c>
      <c r="C5" s="1" t="s">
        <v>7</v>
      </c>
      <c r="D5" s="1" t="s">
        <v>8</v>
      </c>
      <c r="F5" s="70" t="s">
        <v>110</v>
      </c>
      <c r="G5" s="70" t="s">
        <v>111</v>
      </c>
      <c r="H5" s="70" t="s">
        <v>113</v>
      </c>
      <c r="I5" s="70" t="s">
        <v>112</v>
      </c>
      <c r="K5" s="70" t="s">
        <v>313</v>
      </c>
      <c r="L5" s="71" t="s">
        <v>315</v>
      </c>
      <c r="M5"/>
      <c r="N5"/>
      <c r="P5" s="72" t="s">
        <v>238</v>
      </c>
    </row>
    <row r="6" spans="2:18" ht="14.4" x14ac:dyDescent="0.3">
      <c r="B6" s="1">
        <v>2</v>
      </c>
      <c r="C6" s="1" t="s">
        <v>9</v>
      </c>
      <c r="D6" s="1" t="s">
        <v>10</v>
      </c>
      <c r="F6" s="70" t="s">
        <v>110</v>
      </c>
      <c r="G6" s="70" t="s">
        <v>114</v>
      </c>
      <c r="H6" s="70" t="s">
        <v>116</v>
      </c>
      <c r="I6" s="70" t="s">
        <v>115</v>
      </c>
      <c r="K6" s="70" t="s">
        <v>316</v>
      </c>
      <c r="L6" s="71" t="s">
        <v>317</v>
      </c>
      <c r="M6"/>
      <c r="N6"/>
      <c r="P6" s="72" t="s">
        <v>239</v>
      </c>
    </row>
    <row r="7" spans="2:18" ht="14.4" x14ac:dyDescent="0.3">
      <c r="B7" s="1">
        <v>3</v>
      </c>
      <c r="C7" s="1" t="s">
        <v>11</v>
      </c>
      <c r="D7" s="1" t="s">
        <v>12</v>
      </c>
      <c r="F7" s="70" t="s">
        <v>110</v>
      </c>
      <c r="G7" s="70" t="s">
        <v>117</v>
      </c>
      <c r="H7" s="70" t="s">
        <v>119</v>
      </c>
      <c r="I7" s="70" t="s">
        <v>118</v>
      </c>
      <c r="K7" s="70" t="s">
        <v>318</v>
      </c>
      <c r="L7" s="71" t="s">
        <v>319</v>
      </c>
      <c r="M7"/>
      <c r="N7"/>
      <c r="P7" s="72" t="s">
        <v>240</v>
      </c>
    </row>
    <row r="8" spans="2:18" ht="20.399999999999999" x14ac:dyDescent="0.3">
      <c r="B8" s="1">
        <v>4</v>
      </c>
      <c r="C8" s="1" t="s">
        <v>13</v>
      </c>
      <c r="D8" s="1" t="s">
        <v>14</v>
      </c>
      <c r="F8" s="70" t="s">
        <v>110</v>
      </c>
      <c r="G8" s="70" t="s">
        <v>120</v>
      </c>
      <c r="H8" s="70" t="s">
        <v>122</v>
      </c>
      <c r="I8" s="70" t="s">
        <v>121</v>
      </c>
      <c r="K8" s="70" t="s">
        <v>320</v>
      </c>
      <c r="L8" s="71" t="s">
        <v>321</v>
      </c>
      <c r="M8"/>
      <c r="N8"/>
      <c r="P8" s="72" t="s">
        <v>241</v>
      </c>
    </row>
    <row r="9" spans="2:18" ht="14.4" x14ac:dyDescent="0.3">
      <c r="B9" s="1">
        <v>5</v>
      </c>
      <c r="C9" s="1" t="s">
        <v>15</v>
      </c>
      <c r="D9" s="1" t="s">
        <v>12</v>
      </c>
      <c r="F9" s="70" t="s">
        <v>110</v>
      </c>
      <c r="G9" s="70" t="s">
        <v>123</v>
      </c>
      <c r="H9" s="70" t="s">
        <v>125</v>
      </c>
      <c r="I9" s="70" t="s">
        <v>124</v>
      </c>
      <c r="K9" s="70"/>
      <c r="L9" s="71"/>
      <c r="M9"/>
      <c r="N9"/>
      <c r="P9" s="72"/>
    </row>
    <row r="10" spans="2:18" ht="14.4" x14ac:dyDescent="0.3">
      <c r="B10" s="1">
        <v>6</v>
      </c>
      <c r="C10" s="1" t="s">
        <v>16</v>
      </c>
      <c r="D10" s="1" t="s">
        <v>12</v>
      </c>
      <c r="F10" s="70" t="s">
        <v>110</v>
      </c>
      <c r="G10" s="70" t="s">
        <v>126</v>
      </c>
      <c r="H10" s="70" t="s">
        <v>128</v>
      </c>
      <c r="I10" s="70" t="s">
        <v>127</v>
      </c>
      <c r="K10" s="70"/>
      <c r="L10" s="71"/>
      <c r="M10"/>
      <c r="N10"/>
    </row>
    <row r="11" spans="2:18" ht="14.4" x14ac:dyDescent="0.3">
      <c r="B11" s="1">
        <v>7</v>
      </c>
      <c r="C11" s="1" t="s">
        <v>17</v>
      </c>
      <c r="D11" s="1" t="s">
        <v>18</v>
      </c>
      <c r="F11" s="70" t="s">
        <v>110</v>
      </c>
      <c r="G11" s="70" t="s">
        <v>129</v>
      </c>
      <c r="H11" s="70" t="s">
        <v>130</v>
      </c>
      <c r="I11" s="70" t="s">
        <v>127</v>
      </c>
      <c r="K11" s="70"/>
      <c r="L11" s="71"/>
      <c r="M11"/>
      <c r="N11"/>
      <c r="P11" s="1" t="s">
        <v>291</v>
      </c>
      <c r="R11" s="1" t="s">
        <v>293</v>
      </c>
    </row>
    <row r="12" spans="2:18" ht="27.6" x14ac:dyDescent="0.3">
      <c r="B12" s="1">
        <v>8</v>
      </c>
      <c r="C12" s="1" t="s">
        <v>19</v>
      </c>
      <c r="D12" s="1" t="s">
        <v>18</v>
      </c>
      <c r="F12" s="70" t="s">
        <v>110</v>
      </c>
      <c r="G12" s="70" t="s">
        <v>131</v>
      </c>
      <c r="H12" s="70" t="s">
        <v>133</v>
      </c>
      <c r="I12" s="70" t="s">
        <v>132</v>
      </c>
      <c r="K12" s="70"/>
      <c r="L12" s="71"/>
      <c r="M12"/>
      <c r="N12"/>
      <c r="P12" s="1" t="s">
        <v>281</v>
      </c>
      <c r="R12" s="73" t="s">
        <v>294</v>
      </c>
    </row>
    <row r="13" spans="2:18" ht="27.6" x14ac:dyDescent="0.3">
      <c r="B13" s="1">
        <v>9</v>
      </c>
      <c r="C13" s="1" t="s">
        <v>20</v>
      </c>
      <c r="D13" s="1" t="s">
        <v>21</v>
      </c>
      <c r="F13" s="70" t="s">
        <v>110</v>
      </c>
      <c r="G13" s="70" t="s">
        <v>134</v>
      </c>
      <c r="H13" s="70" t="s">
        <v>136</v>
      </c>
      <c r="I13" s="70" t="s">
        <v>135</v>
      </c>
      <c r="K13" s="70"/>
      <c r="L13" s="71"/>
      <c r="M13"/>
      <c r="N13"/>
      <c r="P13" s="1" t="s">
        <v>282</v>
      </c>
      <c r="R13" s="73" t="s">
        <v>295</v>
      </c>
    </row>
    <row r="14" spans="2:18" ht="27.6" x14ac:dyDescent="0.3">
      <c r="B14" s="1">
        <v>10</v>
      </c>
      <c r="C14" s="1" t="s">
        <v>22</v>
      </c>
      <c r="D14" s="1" t="s">
        <v>23</v>
      </c>
      <c r="F14" s="70" t="s">
        <v>110</v>
      </c>
      <c r="G14" s="70" t="s">
        <v>299</v>
      </c>
      <c r="H14" s="70" t="s">
        <v>137</v>
      </c>
      <c r="I14" s="70" t="s">
        <v>124</v>
      </c>
      <c r="K14" s="70"/>
      <c r="L14" s="71"/>
      <c r="M14"/>
      <c r="N14"/>
      <c r="P14" s="1" t="s">
        <v>283</v>
      </c>
      <c r="R14" s="73" t="s">
        <v>296</v>
      </c>
    </row>
    <row r="15" spans="2:18" ht="27.6" x14ac:dyDescent="0.3">
      <c r="B15" s="1">
        <v>11</v>
      </c>
      <c r="C15" s="1" t="s">
        <v>24</v>
      </c>
      <c r="D15" s="1" t="s">
        <v>10</v>
      </c>
      <c r="F15" s="70" t="s">
        <v>110</v>
      </c>
      <c r="G15" s="70" t="s">
        <v>138</v>
      </c>
      <c r="H15" s="70" t="s">
        <v>140</v>
      </c>
      <c r="I15" s="70" t="s">
        <v>139</v>
      </c>
      <c r="K15" s="70"/>
      <c r="L15" s="71"/>
      <c r="M15"/>
      <c r="N15"/>
      <c r="P15" s="1" t="s">
        <v>284</v>
      </c>
      <c r="R15" s="73" t="s">
        <v>297</v>
      </c>
    </row>
    <row r="16" spans="2:18" ht="27.6" x14ac:dyDescent="0.3">
      <c r="B16" s="1">
        <v>12</v>
      </c>
      <c r="C16" s="1" t="s">
        <v>25</v>
      </c>
      <c r="D16" s="1" t="s">
        <v>12</v>
      </c>
      <c r="F16" s="70" t="s">
        <v>110</v>
      </c>
      <c r="G16" s="70" t="s">
        <v>141</v>
      </c>
      <c r="H16" s="70"/>
      <c r="I16" s="70" t="s">
        <v>142</v>
      </c>
      <c r="K16" s="70"/>
      <c r="L16" s="71"/>
      <c r="M16"/>
      <c r="N16"/>
      <c r="P16" s="1" t="s">
        <v>285</v>
      </c>
      <c r="R16" s="73" t="s">
        <v>298</v>
      </c>
    </row>
    <row r="17" spans="2:16" ht="27.6" x14ac:dyDescent="0.3">
      <c r="B17" s="1">
        <v>13</v>
      </c>
      <c r="C17" s="1" t="s">
        <v>26</v>
      </c>
      <c r="D17" s="1" t="s">
        <v>21</v>
      </c>
      <c r="F17" s="74" t="s">
        <v>144</v>
      </c>
      <c r="G17" s="74" t="s">
        <v>145</v>
      </c>
      <c r="H17" s="74" t="s">
        <v>146</v>
      </c>
      <c r="I17" s="74" t="s">
        <v>115</v>
      </c>
      <c r="K17" s="70"/>
      <c r="L17" s="71"/>
      <c r="M17"/>
      <c r="N17"/>
      <c r="P17" s="1" t="s">
        <v>286</v>
      </c>
    </row>
    <row r="18" spans="2:16" ht="27.6" x14ac:dyDescent="0.3">
      <c r="B18" s="1">
        <v>14</v>
      </c>
      <c r="C18" s="1" t="s">
        <v>27</v>
      </c>
      <c r="D18" s="1" t="s">
        <v>10</v>
      </c>
      <c r="F18" s="74" t="s">
        <v>144</v>
      </c>
      <c r="G18" s="74" t="s">
        <v>147</v>
      </c>
      <c r="H18" s="74" t="s">
        <v>148</v>
      </c>
      <c r="I18" s="74" t="s">
        <v>121</v>
      </c>
      <c r="K18" s="70"/>
      <c r="L18" s="71"/>
      <c r="M18"/>
      <c r="N18"/>
      <c r="P18" s="1" t="s">
        <v>287</v>
      </c>
    </row>
    <row r="19" spans="2:16" ht="32.4" x14ac:dyDescent="0.3">
      <c r="B19" s="1">
        <v>15</v>
      </c>
      <c r="C19" s="1" t="s">
        <v>28</v>
      </c>
      <c r="D19" s="1" t="s">
        <v>29</v>
      </c>
      <c r="F19" s="74" t="s">
        <v>144</v>
      </c>
      <c r="G19" s="74" t="s">
        <v>149</v>
      </c>
      <c r="H19" s="74" t="s">
        <v>151</v>
      </c>
      <c r="I19" s="74" t="s">
        <v>150</v>
      </c>
      <c r="K19" s="70"/>
      <c r="L19" s="71"/>
      <c r="M19"/>
      <c r="N19"/>
      <c r="P19" s="1" t="s">
        <v>288</v>
      </c>
    </row>
    <row r="20" spans="2:16" ht="27.6" x14ac:dyDescent="0.3">
      <c r="B20" s="1">
        <v>16</v>
      </c>
      <c r="C20" s="1" t="s">
        <v>30</v>
      </c>
      <c r="D20" s="1" t="s">
        <v>23</v>
      </c>
      <c r="F20" s="74" t="s">
        <v>144</v>
      </c>
      <c r="G20" s="74" t="s">
        <v>152</v>
      </c>
      <c r="H20" s="74" t="s">
        <v>154</v>
      </c>
      <c r="I20" s="74" t="s">
        <v>153</v>
      </c>
      <c r="K20" s="70"/>
      <c r="L20" s="71"/>
      <c r="M20"/>
      <c r="N20"/>
      <c r="P20" s="1" t="s">
        <v>289</v>
      </c>
    </row>
    <row r="21" spans="2:16" ht="27.6" x14ac:dyDescent="0.3">
      <c r="B21" s="1">
        <v>17</v>
      </c>
      <c r="C21" s="1" t="s">
        <v>31</v>
      </c>
      <c r="D21" s="1" t="s">
        <v>29</v>
      </c>
      <c r="F21" s="74" t="s">
        <v>144</v>
      </c>
      <c r="G21" s="74" t="s">
        <v>155</v>
      </c>
      <c r="H21" s="74" t="s">
        <v>157</v>
      </c>
      <c r="I21" s="74" t="s">
        <v>156</v>
      </c>
      <c r="K21" s="70"/>
      <c r="L21" s="71"/>
      <c r="M21"/>
      <c r="N21"/>
      <c r="P21" s="1" t="s">
        <v>290</v>
      </c>
    </row>
    <row r="22" spans="2:16" ht="14.4" x14ac:dyDescent="0.3">
      <c r="B22" s="1">
        <v>18</v>
      </c>
      <c r="C22" s="1" t="s">
        <v>32</v>
      </c>
      <c r="D22" s="1" t="s">
        <v>29</v>
      </c>
      <c r="F22" s="74" t="s">
        <v>144</v>
      </c>
      <c r="G22" s="74" t="s">
        <v>158</v>
      </c>
      <c r="H22" s="74" t="s">
        <v>159</v>
      </c>
      <c r="I22" s="74" t="s">
        <v>127</v>
      </c>
      <c r="K22" s="70"/>
      <c r="L22" s="71"/>
      <c r="M22"/>
      <c r="N22"/>
    </row>
    <row r="23" spans="2:16" ht="14.4" x14ac:dyDescent="0.3">
      <c r="B23" s="1">
        <v>19</v>
      </c>
      <c r="C23" s="1" t="s">
        <v>33</v>
      </c>
      <c r="D23" s="1" t="s">
        <v>23</v>
      </c>
      <c r="F23" s="74" t="s">
        <v>144</v>
      </c>
      <c r="G23" s="74" t="s">
        <v>160</v>
      </c>
      <c r="H23" s="74" t="s">
        <v>162</v>
      </c>
      <c r="I23" s="74" t="s">
        <v>161</v>
      </c>
      <c r="K23" s="70"/>
      <c r="L23" s="71"/>
      <c r="M23"/>
      <c r="N23"/>
    </row>
    <row r="24" spans="2:16" ht="21.6" x14ac:dyDescent="0.3">
      <c r="B24" s="1">
        <v>20</v>
      </c>
      <c r="C24" s="1" t="s">
        <v>34</v>
      </c>
      <c r="D24" s="1" t="s">
        <v>12</v>
      </c>
      <c r="F24" s="74" t="s">
        <v>144</v>
      </c>
      <c r="G24" s="74" t="s">
        <v>163</v>
      </c>
      <c r="H24" s="74" t="s">
        <v>165</v>
      </c>
      <c r="I24" s="74" t="s">
        <v>164</v>
      </c>
      <c r="K24" s="70"/>
      <c r="L24" s="71"/>
      <c r="M24"/>
      <c r="N24"/>
    </row>
    <row r="25" spans="2:16" ht="32.4" x14ac:dyDescent="0.3">
      <c r="B25" s="1">
        <v>21</v>
      </c>
      <c r="C25" s="1" t="s">
        <v>35</v>
      </c>
      <c r="D25" s="1" t="s">
        <v>14</v>
      </c>
      <c r="F25" s="74" t="s">
        <v>144</v>
      </c>
      <c r="G25" s="74" t="s">
        <v>166</v>
      </c>
      <c r="H25" s="74" t="s">
        <v>168</v>
      </c>
      <c r="I25" s="74" t="s">
        <v>167</v>
      </c>
      <c r="K25" s="70"/>
      <c r="L25" s="71"/>
      <c r="M25"/>
      <c r="N25"/>
    </row>
    <row r="26" spans="2:16" ht="21.6" x14ac:dyDescent="0.3">
      <c r="B26" s="1">
        <v>22</v>
      </c>
      <c r="C26" s="1" t="s">
        <v>36</v>
      </c>
      <c r="D26" s="1" t="s">
        <v>29</v>
      </c>
      <c r="F26" s="74" t="s">
        <v>144</v>
      </c>
      <c r="G26" s="74" t="s">
        <v>169</v>
      </c>
      <c r="H26" s="74" t="s">
        <v>171</v>
      </c>
      <c r="I26" s="74" t="s">
        <v>170</v>
      </c>
      <c r="K26" s="70"/>
      <c r="L26" s="71"/>
      <c r="M26"/>
      <c r="N26"/>
    </row>
    <row r="27" spans="2:16" ht="21.6" x14ac:dyDescent="0.3">
      <c r="B27" s="1">
        <v>23</v>
      </c>
      <c r="C27" s="1" t="s">
        <v>37</v>
      </c>
      <c r="D27" s="1" t="s">
        <v>23</v>
      </c>
      <c r="F27" s="74" t="s">
        <v>144</v>
      </c>
      <c r="G27" s="74" t="s">
        <v>172</v>
      </c>
      <c r="H27" s="74" t="s">
        <v>174</v>
      </c>
      <c r="I27" s="74" t="s">
        <v>173</v>
      </c>
      <c r="K27" s="70"/>
      <c r="L27" s="71"/>
      <c r="M27"/>
      <c r="N27"/>
    </row>
    <row r="28" spans="2:16" ht="21.6" x14ac:dyDescent="0.3">
      <c r="B28" s="1">
        <v>24</v>
      </c>
      <c r="C28" s="1" t="s">
        <v>38</v>
      </c>
      <c r="D28" s="1" t="s">
        <v>23</v>
      </c>
      <c r="F28" s="74" t="s">
        <v>144</v>
      </c>
      <c r="G28" s="74" t="s">
        <v>175</v>
      </c>
      <c r="H28" s="74" t="s">
        <v>177</v>
      </c>
      <c r="I28" s="74" t="s">
        <v>176</v>
      </c>
      <c r="K28" s="70"/>
      <c r="L28" s="71"/>
      <c r="M28"/>
      <c r="N28"/>
    </row>
    <row r="29" spans="2:16" ht="21.6" x14ac:dyDescent="0.3">
      <c r="B29" s="1">
        <v>25</v>
      </c>
      <c r="C29" s="1" t="s">
        <v>39</v>
      </c>
      <c r="D29" s="1" t="s">
        <v>21</v>
      </c>
      <c r="F29" s="74" t="s">
        <v>178</v>
      </c>
      <c r="G29" s="74" t="s">
        <v>179</v>
      </c>
      <c r="H29" s="74" t="s">
        <v>181</v>
      </c>
      <c r="I29" s="74" t="s">
        <v>180</v>
      </c>
      <c r="K29" s="70"/>
      <c r="L29" s="71"/>
      <c r="M29"/>
      <c r="N29"/>
    </row>
    <row r="30" spans="2:16" ht="14.4" x14ac:dyDescent="0.3">
      <c r="B30" s="1">
        <v>26</v>
      </c>
      <c r="C30" s="1" t="s">
        <v>40</v>
      </c>
      <c r="D30" s="1" t="s">
        <v>14</v>
      </c>
      <c r="F30" s="74" t="s">
        <v>144</v>
      </c>
      <c r="G30" s="74" t="s">
        <v>182</v>
      </c>
      <c r="H30" s="74" t="s">
        <v>184</v>
      </c>
      <c r="I30" s="74" t="s">
        <v>183</v>
      </c>
      <c r="K30" s="70"/>
      <c r="L30" s="71"/>
      <c r="M30"/>
      <c r="N30"/>
    </row>
    <row r="31" spans="2:16" ht="32.4" x14ac:dyDescent="0.3">
      <c r="B31" s="1">
        <v>27</v>
      </c>
      <c r="C31" s="1" t="s">
        <v>41</v>
      </c>
      <c r="D31" s="1" t="s">
        <v>21</v>
      </c>
      <c r="F31" s="74" t="s">
        <v>144</v>
      </c>
      <c r="G31" s="74" t="s">
        <v>185</v>
      </c>
      <c r="H31" s="74" t="s">
        <v>186</v>
      </c>
      <c r="I31" s="74" t="s">
        <v>132</v>
      </c>
      <c r="K31" s="70"/>
      <c r="L31" s="71"/>
      <c r="M31"/>
      <c r="N31"/>
    </row>
    <row r="32" spans="2:16" ht="21.6" x14ac:dyDescent="0.3">
      <c r="B32" s="1">
        <v>28</v>
      </c>
      <c r="C32" s="1" t="s">
        <v>42</v>
      </c>
      <c r="D32" s="1" t="s">
        <v>12</v>
      </c>
      <c r="F32" s="74" t="s">
        <v>144</v>
      </c>
      <c r="G32" s="74" t="s">
        <v>187</v>
      </c>
      <c r="H32" s="74" t="s">
        <v>189</v>
      </c>
      <c r="I32" s="74" t="s">
        <v>188</v>
      </c>
      <c r="K32" s="70"/>
      <c r="L32" s="71"/>
      <c r="M32"/>
      <c r="N32"/>
    </row>
    <row r="33" spans="2:14" ht="21.6" x14ac:dyDescent="0.3">
      <c r="B33" s="1">
        <v>29</v>
      </c>
      <c r="C33" s="1" t="s">
        <v>43</v>
      </c>
      <c r="D33" s="1" t="s">
        <v>21</v>
      </c>
      <c r="F33" s="74" t="s">
        <v>144</v>
      </c>
      <c r="G33" s="74" t="s">
        <v>190</v>
      </c>
      <c r="H33" s="74" t="s">
        <v>192</v>
      </c>
      <c r="I33" s="74" t="s">
        <v>191</v>
      </c>
      <c r="K33" s="70"/>
      <c r="L33" s="71"/>
      <c r="M33"/>
      <c r="N33"/>
    </row>
    <row r="34" spans="2:14" ht="21.6" x14ac:dyDescent="0.3">
      <c r="B34" s="1">
        <v>30</v>
      </c>
      <c r="C34" s="1" t="s">
        <v>44</v>
      </c>
      <c r="D34" s="1" t="s">
        <v>21</v>
      </c>
      <c r="F34" s="74" t="s">
        <v>144</v>
      </c>
      <c r="G34" s="74" t="s">
        <v>193</v>
      </c>
      <c r="H34" s="74" t="s">
        <v>195</v>
      </c>
      <c r="I34" s="74" t="s">
        <v>194</v>
      </c>
    </row>
    <row r="35" spans="2:14" ht="21.6" x14ac:dyDescent="0.3">
      <c r="B35" s="1">
        <v>31</v>
      </c>
      <c r="C35" s="1" t="s">
        <v>45</v>
      </c>
      <c r="D35" s="1" t="s">
        <v>10</v>
      </c>
      <c r="F35" s="74" t="s">
        <v>144</v>
      </c>
      <c r="G35" s="74" t="s">
        <v>196</v>
      </c>
      <c r="H35" s="74" t="s">
        <v>197</v>
      </c>
      <c r="I35" s="74" t="s">
        <v>194</v>
      </c>
    </row>
    <row r="36" spans="2:14" ht="21.6" x14ac:dyDescent="0.3">
      <c r="B36" s="1">
        <v>32</v>
      </c>
      <c r="C36" s="1" t="s">
        <v>46</v>
      </c>
      <c r="D36" s="1" t="s">
        <v>10</v>
      </c>
      <c r="F36" s="74" t="s">
        <v>144</v>
      </c>
      <c r="G36" s="74" t="s">
        <v>198</v>
      </c>
      <c r="H36" s="74" t="s">
        <v>199</v>
      </c>
      <c r="I36" s="74" t="s">
        <v>173</v>
      </c>
    </row>
    <row r="37" spans="2:14" ht="21.6" x14ac:dyDescent="0.3">
      <c r="B37" s="1">
        <v>33</v>
      </c>
      <c r="C37" s="1" t="s">
        <v>47</v>
      </c>
      <c r="D37" s="1" t="s">
        <v>10</v>
      </c>
      <c r="F37" s="74" t="s">
        <v>144</v>
      </c>
      <c r="G37" s="74" t="s">
        <v>200</v>
      </c>
      <c r="H37" s="74" t="s">
        <v>201</v>
      </c>
      <c r="I37" s="74" t="s">
        <v>173</v>
      </c>
    </row>
    <row r="38" spans="2:14" ht="21.6" x14ac:dyDescent="0.3">
      <c r="B38" s="1">
        <v>34</v>
      </c>
      <c r="C38" s="1" t="s">
        <v>48</v>
      </c>
      <c r="D38" s="1" t="s">
        <v>18</v>
      </c>
      <c r="F38" s="74" t="s">
        <v>144</v>
      </c>
      <c r="G38" s="74" t="s">
        <v>202</v>
      </c>
      <c r="H38" s="74" t="s">
        <v>203</v>
      </c>
      <c r="I38" s="74" t="s">
        <v>180</v>
      </c>
    </row>
    <row r="39" spans="2:14" ht="32.4" x14ac:dyDescent="0.3">
      <c r="B39" s="1">
        <v>35</v>
      </c>
      <c r="C39" s="1" t="s">
        <v>49</v>
      </c>
      <c r="D39" s="1" t="s">
        <v>21</v>
      </c>
      <c r="F39" s="74" t="s">
        <v>144</v>
      </c>
      <c r="G39" s="74" t="s">
        <v>204</v>
      </c>
      <c r="H39" s="74" t="s">
        <v>205</v>
      </c>
      <c r="I39" s="74" t="s">
        <v>188</v>
      </c>
    </row>
    <row r="40" spans="2:14" ht="21.6" x14ac:dyDescent="0.3">
      <c r="B40" s="1">
        <v>36</v>
      </c>
      <c r="C40" s="1" t="s">
        <v>50</v>
      </c>
      <c r="D40" s="1" t="s">
        <v>10</v>
      </c>
      <c r="F40" s="74" t="s">
        <v>144</v>
      </c>
      <c r="G40" s="74" t="s">
        <v>206</v>
      </c>
      <c r="H40" s="74" t="s">
        <v>208</v>
      </c>
      <c r="I40" s="74" t="s">
        <v>207</v>
      </c>
    </row>
    <row r="41" spans="2:14" ht="32.4" x14ac:dyDescent="0.3">
      <c r="B41" s="1">
        <v>37</v>
      </c>
      <c r="C41" s="1" t="s">
        <v>51</v>
      </c>
      <c r="D41" s="1" t="s">
        <v>29</v>
      </c>
      <c r="F41" s="74" t="s">
        <v>144</v>
      </c>
      <c r="G41" s="74" t="s">
        <v>209</v>
      </c>
      <c r="H41" s="74" t="s">
        <v>210</v>
      </c>
      <c r="I41" s="74" t="s">
        <v>132</v>
      </c>
    </row>
    <row r="42" spans="2:14" x14ac:dyDescent="0.3">
      <c r="B42" s="1">
        <v>38</v>
      </c>
      <c r="C42" s="1" t="s">
        <v>52</v>
      </c>
      <c r="D42" s="1" t="s">
        <v>23</v>
      </c>
      <c r="F42" s="74" t="s">
        <v>144</v>
      </c>
      <c r="G42" s="74" t="s">
        <v>211</v>
      </c>
      <c r="H42" s="74" t="s">
        <v>213</v>
      </c>
      <c r="I42" s="74" t="s">
        <v>212</v>
      </c>
    </row>
    <row r="43" spans="2:14" x14ac:dyDescent="0.3">
      <c r="B43" s="1">
        <v>39</v>
      </c>
      <c r="C43" s="1" t="s">
        <v>53</v>
      </c>
      <c r="D43" s="1" t="s">
        <v>21</v>
      </c>
      <c r="F43" s="74" t="s">
        <v>144</v>
      </c>
      <c r="G43" s="74" t="s">
        <v>214</v>
      </c>
      <c r="H43" s="74" t="s">
        <v>216</v>
      </c>
      <c r="I43" s="74" t="s">
        <v>215</v>
      </c>
    </row>
    <row r="44" spans="2:14" ht="21.6" x14ac:dyDescent="0.3">
      <c r="B44" s="1">
        <v>40</v>
      </c>
      <c r="C44" s="1" t="s">
        <v>54</v>
      </c>
      <c r="D44" s="1" t="s">
        <v>8</v>
      </c>
      <c r="F44" s="74" t="s">
        <v>144</v>
      </c>
      <c r="G44" s="74" t="s">
        <v>217</v>
      </c>
      <c r="H44" s="74" t="s">
        <v>219</v>
      </c>
      <c r="I44" s="74" t="s">
        <v>218</v>
      </c>
    </row>
    <row r="45" spans="2:14" ht="32.4" x14ac:dyDescent="0.3">
      <c r="B45" s="1">
        <v>41</v>
      </c>
      <c r="C45" s="1" t="s">
        <v>55</v>
      </c>
      <c r="D45" s="1" t="s">
        <v>21</v>
      </c>
      <c r="F45" s="74" t="s">
        <v>144</v>
      </c>
      <c r="G45" s="74" t="s">
        <v>220</v>
      </c>
      <c r="H45" s="74" t="s">
        <v>222</v>
      </c>
      <c r="I45" s="74" t="s">
        <v>221</v>
      </c>
    </row>
    <row r="46" spans="2:14" x14ac:dyDescent="0.3">
      <c r="B46" s="1">
        <v>42</v>
      </c>
      <c r="C46" s="1" t="s">
        <v>56</v>
      </c>
      <c r="D46" s="1" t="s">
        <v>14</v>
      </c>
    </row>
    <row r="47" spans="2:14" x14ac:dyDescent="0.3">
      <c r="B47" s="1">
        <v>43</v>
      </c>
      <c r="C47" s="1" t="s">
        <v>57</v>
      </c>
      <c r="D47" s="1" t="s">
        <v>21</v>
      </c>
    </row>
    <row r="48" spans="2:14" x14ac:dyDescent="0.3">
      <c r="B48" s="1">
        <v>44</v>
      </c>
      <c r="C48" s="1" t="s">
        <v>58</v>
      </c>
      <c r="D48" s="1" t="s">
        <v>14</v>
      </c>
    </row>
    <row r="49" spans="2:4" x14ac:dyDescent="0.3">
      <c r="B49" s="1">
        <v>45</v>
      </c>
      <c r="C49" s="1" t="s">
        <v>59</v>
      </c>
      <c r="D49" s="1" t="s">
        <v>10</v>
      </c>
    </row>
    <row r="50" spans="2:4" x14ac:dyDescent="0.3">
      <c r="B50" s="1">
        <v>46</v>
      </c>
      <c r="C50" s="1" t="s">
        <v>60</v>
      </c>
      <c r="D50" s="1" t="s">
        <v>10</v>
      </c>
    </row>
    <row r="51" spans="2:4" x14ac:dyDescent="0.3">
      <c r="B51" s="1">
        <v>47</v>
      </c>
      <c r="C51" s="1" t="s">
        <v>61</v>
      </c>
      <c r="D51" s="1" t="s">
        <v>21</v>
      </c>
    </row>
    <row r="52" spans="2:4" x14ac:dyDescent="0.3">
      <c r="B52" s="1">
        <v>48</v>
      </c>
      <c r="C52" s="1" t="s">
        <v>62</v>
      </c>
      <c r="D52" s="1" t="s">
        <v>21</v>
      </c>
    </row>
    <row r="53" spans="2:4" x14ac:dyDescent="0.3">
      <c r="B53" s="1">
        <v>49</v>
      </c>
      <c r="C53" s="1" t="s">
        <v>63</v>
      </c>
      <c r="D53" s="1" t="s">
        <v>23</v>
      </c>
    </row>
    <row r="54" spans="2:4" x14ac:dyDescent="0.3">
      <c r="B54" s="1">
        <v>50</v>
      </c>
      <c r="C54" s="1" t="s">
        <v>64</v>
      </c>
      <c r="D54" s="1" t="s">
        <v>21</v>
      </c>
    </row>
    <row r="55" spans="2:4" x14ac:dyDescent="0.3">
      <c r="B55" s="1">
        <v>51</v>
      </c>
      <c r="C55" s="1" t="s">
        <v>65</v>
      </c>
      <c r="D55" s="1" t="s">
        <v>21</v>
      </c>
    </row>
    <row r="56" spans="2:4" x14ac:dyDescent="0.3">
      <c r="B56" s="1">
        <v>52</v>
      </c>
      <c r="C56" s="1" t="s">
        <v>66</v>
      </c>
      <c r="D56" s="1" t="s">
        <v>14</v>
      </c>
    </row>
    <row r="57" spans="2:4" x14ac:dyDescent="0.3">
      <c r="B57" s="1">
        <v>53</v>
      </c>
      <c r="C57" s="1" t="s">
        <v>67</v>
      </c>
      <c r="D57" s="1" t="s">
        <v>8</v>
      </c>
    </row>
    <row r="58" spans="2:4" x14ac:dyDescent="0.3">
      <c r="B58" s="1">
        <v>54</v>
      </c>
      <c r="C58" s="1" t="s">
        <v>68</v>
      </c>
      <c r="D58" s="1" t="s">
        <v>14</v>
      </c>
    </row>
    <row r="59" spans="2:4" x14ac:dyDescent="0.3">
      <c r="B59" s="1">
        <v>55</v>
      </c>
      <c r="C59" s="1" t="s">
        <v>69</v>
      </c>
      <c r="D59" s="1" t="s">
        <v>21</v>
      </c>
    </row>
    <row r="60" spans="2:4" x14ac:dyDescent="0.3">
      <c r="B60" s="1">
        <v>56</v>
      </c>
      <c r="C60" s="1" t="s">
        <v>70</v>
      </c>
      <c r="D60" s="1" t="s">
        <v>18</v>
      </c>
    </row>
    <row r="61" spans="2:4" x14ac:dyDescent="0.3">
      <c r="B61" s="1">
        <v>57</v>
      </c>
      <c r="C61" s="1" t="s">
        <v>71</v>
      </c>
      <c r="D61" s="1" t="s">
        <v>18</v>
      </c>
    </row>
    <row r="62" spans="2:4" x14ac:dyDescent="0.3">
      <c r="B62" s="1">
        <v>58</v>
      </c>
      <c r="C62" s="1" t="s">
        <v>72</v>
      </c>
      <c r="D62" s="1" t="s">
        <v>10</v>
      </c>
    </row>
    <row r="63" spans="2:4" x14ac:dyDescent="0.3">
      <c r="B63" s="1">
        <v>59</v>
      </c>
      <c r="C63" s="1" t="s">
        <v>73</v>
      </c>
      <c r="D63" s="1" t="s">
        <v>18</v>
      </c>
    </row>
    <row r="64" spans="2:4" x14ac:dyDescent="0.3">
      <c r="B64" s="1">
        <v>60</v>
      </c>
      <c r="C64" s="1" t="s">
        <v>74</v>
      </c>
      <c r="D64" s="1" t="s">
        <v>18</v>
      </c>
    </row>
    <row r="65" spans="2:4" x14ac:dyDescent="0.3">
      <c r="B65" s="1">
        <v>61</v>
      </c>
      <c r="C65" s="1" t="s">
        <v>75</v>
      </c>
      <c r="D65" s="1" t="s">
        <v>21</v>
      </c>
    </row>
    <row r="66" spans="2:4" x14ac:dyDescent="0.3">
      <c r="B66" s="1">
        <v>62</v>
      </c>
      <c r="C66" s="1" t="s">
        <v>76</v>
      </c>
      <c r="D66" s="1" t="s">
        <v>29</v>
      </c>
    </row>
    <row r="67" spans="2:4" x14ac:dyDescent="0.3">
      <c r="B67" s="1">
        <v>63</v>
      </c>
      <c r="C67" s="1" t="s">
        <v>77</v>
      </c>
      <c r="D67" s="1" t="s">
        <v>18</v>
      </c>
    </row>
    <row r="68" spans="2:4" x14ac:dyDescent="0.3">
      <c r="B68" s="1">
        <v>64</v>
      </c>
      <c r="C68" s="1" t="s">
        <v>78</v>
      </c>
      <c r="D68" s="1" t="s">
        <v>21</v>
      </c>
    </row>
    <row r="69" spans="2:4" x14ac:dyDescent="0.3">
      <c r="B69" s="1">
        <v>65</v>
      </c>
      <c r="C69" s="1" t="s">
        <v>79</v>
      </c>
      <c r="D69" s="1" t="s">
        <v>18</v>
      </c>
    </row>
    <row r="70" spans="2:4" x14ac:dyDescent="0.3">
      <c r="B70" s="1">
        <v>66</v>
      </c>
      <c r="C70" s="1" t="s">
        <v>80</v>
      </c>
      <c r="D70" s="1" t="s">
        <v>18</v>
      </c>
    </row>
    <row r="71" spans="2:4" x14ac:dyDescent="0.3">
      <c r="B71" s="1">
        <v>67</v>
      </c>
      <c r="C71" s="1" t="s">
        <v>81</v>
      </c>
      <c r="D71" s="1" t="s">
        <v>12</v>
      </c>
    </row>
    <row r="72" spans="2:4" x14ac:dyDescent="0.3">
      <c r="B72" s="1">
        <v>68</v>
      </c>
      <c r="C72" s="1" t="s">
        <v>82</v>
      </c>
      <c r="D72" s="1" t="s">
        <v>21</v>
      </c>
    </row>
    <row r="73" spans="2:4" x14ac:dyDescent="0.3">
      <c r="B73" s="1">
        <v>69</v>
      </c>
      <c r="C73" s="1" t="s">
        <v>83</v>
      </c>
      <c r="D73" s="1" t="s">
        <v>23</v>
      </c>
    </row>
    <row r="74" spans="2:4" x14ac:dyDescent="0.3">
      <c r="B74" s="1">
        <v>70</v>
      </c>
      <c r="C74" s="1" t="s">
        <v>84</v>
      </c>
      <c r="D74" s="1" t="s">
        <v>10</v>
      </c>
    </row>
    <row r="75" spans="2:4" x14ac:dyDescent="0.3">
      <c r="B75" s="1">
        <v>71</v>
      </c>
      <c r="C75" s="1" t="s">
        <v>85</v>
      </c>
      <c r="D75" s="1" t="s">
        <v>29</v>
      </c>
    </row>
    <row r="76" spans="2:4" x14ac:dyDescent="0.3">
      <c r="B76" s="1">
        <v>72</v>
      </c>
      <c r="C76" s="1" t="s">
        <v>86</v>
      </c>
      <c r="D76" s="1" t="s">
        <v>29</v>
      </c>
    </row>
    <row r="77" spans="2:4" x14ac:dyDescent="0.3">
      <c r="B77" s="1">
        <v>73</v>
      </c>
      <c r="C77" s="1" t="s">
        <v>87</v>
      </c>
      <c r="D77" s="1" t="s">
        <v>21</v>
      </c>
    </row>
    <row r="78" spans="2:4" x14ac:dyDescent="0.3">
      <c r="B78" s="1">
        <v>74</v>
      </c>
      <c r="C78" s="1" t="s">
        <v>88</v>
      </c>
      <c r="D78" s="1" t="s">
        <v>29</v>
      </c>
    </row>
    <row r="79" spans="2:4" x14ac:dyDescent="0.3">
      <c r="B79" s="1">
        <v>75</v>
      </c>
      <c r="C79" s="1" t="s">
        <v>89</v>
      </c>
      <c r="D79" s="1" t="s">
        <v>21</v>
      </c>
    </row>
    <row r="80" spans="2:4" x14ac:dyDescent="0.3">
      <c r="B80" s="1">
        <v>76</v>
      </c>
      <c r="C80" s="1" t="s">
        <v>90</v>
      </c>
      <c r="D80" s="1" t="s">
        <v>10</v>
      </c>
    </row>
    <row r="81" spans="2:4" x14ac:dyDescent="0.3">
      <c r="B81" s="1">
        <v>77</v>
      </c>
      <c r="C81" s="1" t="s">
        <v>91</v>
      </c>
      <c r="D81" s="1" t="s">
        <v>23</v>
      </c>
    </row>
    <row r="82" spans="2:4" x14ac:dyDescent="0.3">
      <c r="B82" s="1">
        <v>78</v>
      </c>
      <c r="C82" s="1" t="s">
        <v>92</v>
      </c>
      <c r="D82" s="1" t="s">
        <v>12</v>
      </c>
    </row>
    <row r="83" spans="2:4" x14ac:dyDescent="0.3">
      <c r="B83" s="1">
        <v>79</v>
      </c>
      <c r="C83" s="1" t="s">
        <v>93</v>
      </c>
      <c r="D83" s="1" t="s">
        <v>23</v>
      </c>
    </row>
    <row r="84" spans="2:4" x14ac:dyDescent="0.3">
      <c r="B84" s="1">
        <v>80</v>
      </c>
      <c r="C84" s="1" t="s">
        <v>94</v>
      </c>
      <c r="D84" s="1" t="s">
        <v>14</v>
      </c>
    </row>
    <row r="85" spans="2:4" x14ac:dyDescent="0.3">
      <c r="B85" s="1">
        <v>81</v>
      </c>
      <c r="C85" s="1" t="s">
        <v>95</v>
      </c>
      <c r="D85" s="1" t="s">
        <v>12</v>
      </c>
    </row>
    <row r="86" spans="2:4" x14ac:dyDescent="0.3">
      <c r="B86" s="1">
        <v>82</v>
      </c>
      <c r="C86" s="1" t="s">
        <v>96</v>
      </c>
      <c r="D86" s="1" t="s">
        <v>21</v>
      </c>
    </row>
    <row r="87" spans="2:4" x14ac:dyDescent="0.3">
      <c r="B87" s="1">
        <v>83</v>
      </c>
      <c r="C87" s="1" t="s">
        <v>97</v>
      </c>
      <c r="D87" s="1" t="s">
        <v>12</v>
      </c>
    </row>
    <row r="88" spans="2:4" x14ac:dyDescent="0.3">
      <c r="B88" s="1">
        <v>84</v>
      </c>
      <c r="C88" s="1" t="s">
        <v>98</v>
      </c>
      <c r="D88" s="1" t="s">
        <v>23</v>
      </c>
    </row>
    <row r="89" spans="2:4" x14ac:dyDescent="0.3">
      <c r="B89" s="1">
        <v>85</v>
      </c>
      <c r="C89" s="1" t="s">
        <v>99</v>
      </c>
      <c r="D89" s="1" t="s">
        <v>21</v>
      </c>
    </row>
    <row r="90" spans="2:4" x14ac:dyDescent="0.3">
      <c r="B90" s="1">
        <v>86</v>
      </c>
      <c r="C90" s="1" t="s">
        <v>100</v>
      </c>
      <c r="D90" s="1" t="s">
        <v>23</v>
      </c>
    </row>
    <row r="91" spans="2:4" x14ac:dyDescent="0.3">
      <c r="B91" s="1">
        <v>87</v>
      </c>
      <c r="C91" s="1" t="s">
        <v>101</v>
      </c>
      <c r="D91" s="1" t="s">
        <v>23</v>
      </c>
    </row>
    <row r="92" spans="2:4" x14ac:dyDescent="0.3">
      <c r="B92" s="1">
        <v>88</v>
      </c>
      <c r="C92" s="1" t="s">
        <v>102</v>
      </c>
      <c r="D92" s="1" t="s">
        <v>14</v>
      </c>
    </row>
    <row r="93" spans="2:4" x14ac:dyDescent="0.3">
      <c r="B93" s="1">
        <v>89</v>
      </c>
      <c r="C93" s="1" t="s">
        <v>103</v>
      </c>
      <c r="D93" s="1" t="s">
        <v>18</v>
      </c>
    </row>
    <row r="94" spans="2:4" x14ac:dyDescent="0.3">
      <c r="B94" s="1">
        <v>90</v>
      </c>
      <c r="C94" s="1" t="s">
        <v>104</v>
      </c>
      <c r="D94" s="1" t="s">
        <v>10</v>
      </c>
    </row>
    <row r="95" spans="2:4" x14ac:dyDescent="0.3">
      <c r="B95" s="1">
        <v>91</v>
      </c>
      <c r="C95" s="1" t="s">
        <v>105</v>
      </c>
      <c r="D95" s="1" t="s">
        <v>14</v>
      </c>
    </row>
    <row r="96" spans="2:4" x14ac:dyDescent="0.3">
      <c r="B96" s="1">
        <v>92</v>
      </c>
      <c r="C96" s="1" t="s">
        <v>106</v>
      </c>
      <c r="D96" s="1" t="s">
        <v>18</v>
      </c>
    </row>
  </sheetData>
  <sheetProtection algorithmName="SHA-512" hashValue="CthnLXvrDWzildc2gBH5YzXiMrsaR/4kN/leaG8oyPyWwTlnqVCEWH2i6VHFgsX15OlOfAa02n4+bshtwgbCWA==" saltValue="rWo38fJRwdcNAcimyr74gw==" spinCount="100000" sheet="1" objects="1" scenarios="1"/>
  <pageMargins left="0.511811024" right="0.511811024" top="0.78740157499999996" bottom="0.78740157499999996" header="0.31496062000000002" footer="0.31496062000000002"/>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4 7 3 b e c 5 - 9 0 0 4 - 4 a 9 4 - b 8 9 0 - 4 8 b c c e 1 d d 8 e a "   x m l n s = " h t t p : / / s c h e m a s . m i c r o s o f t . c o m / D a t a M a s h u p " > A A A A A N 0 E A A B Q S w M E F A A C A A g A o 1 6 O W q x p D 4 W l A A A A 9 g A A A B I A H A B D b 2 5 m a W c v U G F j a 2 F n Z S 5 4 b W w g o h g A K K A U A A A A A A A A A A A A A A A A A A A A A A A A A A A A h Y 9 B D o I w F E S v Q r q n L d U Y Q z 4 l 0 a 0 k R h P j t i k V G q E Q W i x 3 c + G R v I I Y R d 2 5 n D d v M X O / 3 i A d 6 i q 4 q M 7 q x i Q o w h Q F y s g m 1 6 Z I U O 9 O 4 R K l H L Z C n k W h g l E 2 N h 5 s n q D S u T Y m x H u P / Q w 3 X U E Y p R E 5 Z p u 9 L F U t 0 E f W / + V Q G + u E k Q p x O L z G c I a j e Y Q X l G E K Z I K Q a f M V 2 L j 3 2 f 5 A W P e V 6 z v F W x e u d k C m C O T 9 g T 8 A U E s D B B Q A A g A I A K N e 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X o 5 a + w U v J N Y B A A B L B g A A E w A c A E Z v c m 1 1 b G F z L 1 N l Y 3 R p b 2 4 x L m 0 g o h g A K K A U A A A A A A A A A A A A A A A A A A A A A A A A A A A A z V T B a t t A E L 0 b / A / L 5 i L D I j A t P T T k k F g J h N S B x o I c 4 h D W 0 j R d s t o R u y u w E f q a H n r q D / R Y / 1 h H k u P I k U M P S a A 6 S O z s m 3 l v 5 m n X Q e I V G j Z r v + P D 4 W A 4 c N + l h Z T F c n E X Q W L B o 2 N H T I M f D h g 9 Z 2 g 8 U O B 0 m Y A O r 9 E + L B A f g j O l I Z z U e 8 a 7 g F 9 / n o 8 / h G y K K W h k K b B I p u j m J 9 J B v T r O U e G 8 f X + B e + W 0 X P 9 c / 8 B w q d 2 S j w Q z h d a C e V v A S L S 8 X T 1 3 t N C 1 i E Z M e X P u I T v i X Q Q X F 8 q k T U w D v 6 1 u I u n l 7 a b U A Y 9 V j u x Y e 7 A k i 1 O h B h f G V h r 3 D W 0 2 Q V 1 k J l 7 l 4 I I + s S j L p g I n h Q R h H p a + E q z k 3 V Z 6 m z M q Y H v R S L k c n e q n V K P h Q J n 9 g p / 7 R L z / i 0 U E f d k d 2 n x j Y 7 Z 0 r / C E v Y 8 p 0 8 K o Z P 0 r V + 9 9 f p T z k n X Y / u F Q B / m y U x 3 Q G z v W o 6 + d u w z / / K Z B n x v / 6 W N Y Y x s b n q A 9 h 6 7 I 1 V e e m O 1 f s c + d t o k J Z g t l I C g 3 K W L n F q p G 2 y H U T R r p 2 B R c o m U q H X 9 e o x 2 D C x o C 0 f n z N v d C J T Z A + 5 g R U 0 8 n q w i 0 y h R 1 E X A C f y 3 Q w 8 y v q O 4 l G r K 1 z Q 7 H v K / l C g x m s C u G Y j L b a t m n u 3 b j s e a T u N 3 R 7 m E 4 / A t Q S w E C L Q A U A A I A C A C j X o 5 a r G k P h a U A A A D 2 A A A A E g A A A A A A A A A A A A A A A A A A A A A A Q 2 9 u Z m l n L 1 B h Y 2 t h Z 2 U u e G 1 s U E s B A i 0 A F A A C A A g A o 1 6 O W g / K 6 a u k A A A A 6 Q A A A B M A A A A A A A A A A A A A A A A A 8 Q A A A F t D b 2 5 0 Z W 5 0 X 1 R 5 c G V z X S 5 4 b W x Q S w E C L Q A U A A I A C A C j X o 5 a + w U v J N Y B A A B L B g A A E w A A A A A A A A A A A A A A A A D i A Q A A R m 9 y b X V s Y X M v U 2 V j d G l v b j E u b V B L B Q Y A A A A A A w A D A M I A A A A F 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V J w A A A A A A A D M 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f R G V j c m V 0 b 3 M 8 L 0 l 0 Z W 1 Q Y X R o P j w v S X R l b U x v Y 2 F 0 a W 9 u P j x T d G F i b G V F b n R y a W V z P j x F b n R y e S B U e X B l P S J J c 1 B y a X Z h d G U i I F Z h b H V l P S J s M C I g L z 4 8 R W 5 0 c n k g V H l w Z T 0 i U X V l c n l J R C I g V m F s d W U 9 I n N j N W I w N D Z i N y 1 h Z j k 2 L T Q 4 N W E t O W Z m M y 0 z M D Z h N D Q y O T E 1 O 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J n F 1 b 3 Q 7 L C Z x d W 9 0 O 0 R p c 3 B v c 2 n D p 8 O j b y Z x d W 9 0 O 1 0 i I C 8 + P E V u d H J 5 I F R 5 c G U 9 I k Z p b G x D b 2 x 1 b W 5 U e X B l c y I g V m F s d W U 9 I n N C Z 1 l H Q m c 9 P S I g L z 4 8 R W 5 0 c n k g V H l w Z T 0 i R m l s b E x h c 3 R V c G R h d G V k I i B W Y W x 1 Z T 0 i Z D I w M j U t M D Q t M T R U M T Q 6 N T I 6 M j Y u N j E 0 O T A x O V o i I C 8 + P E V u d H J 5 I F R 5 c G U 9 I k Z p b G x F c n J v c k N v Z G U i I F Z h b H V l P S J z V W 5 r b m 9 3 b i I g L z 4 8 R W 5 0 c n k g V H l w Z T 0 i U m V j b 3 Z l c n l U Y X J n Z X R S b 3 c i I F Z h b H V l P S J s N C I g L z 4 8 R W 5 0 c n k g V H l w Z T 0 i U m V j b 3 Z l c n l U Y X J n Z X R D b 2 x 1 b W 4 i I F Z h b H V l P S J s M T E 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R l Y 3 J l d G 9 z L 1 R p c G 8 g Q W x 0 Z X J h Z G 8 u e 1 R p c G 8 s M H 0 m c X V v d D s s J n F 1 b 3 Q 7 U 2 V j d G l v b j E v V G F i X 0 R l Y 3 J l d G 9 z L 1 R p c G 8 g Q W x 0 Z X J h Z G 8 u e 0 x l Z 2 l z b G H D p 8 O j b y w x f S Z x d W 9 0 O y w m c X V v d D t T Z W N 0 a W 9 u M S 9 U Y W J f R G V j c m V 0 b 3 M v V G l w b y B B b H R l c m F k b y 5 7 U 2 V 0 b 3 I s M n 0 m c X V v d D s s J n F 1 b 3 Q 7 U 2 V j d G l v b j E v V G F i X 0 R l Y 3 J l d G 9 z L 1 R p c G 8 g Q W x 0 Z X J h Z G 8 u e 0 R p c 3 B v c 2 n D p 8 O j b y w z f S Z x d W 9 0 O 1 0 s J n F 1 b 3 Q 7 Q 2 9 s d W 1 u Q 2 9 1 b n Q m c X V v d D s 6 N C w m c X V v d D t L Z X l D b 2 x 1 b W 5 O Y W 1 l c y Z x d W 9 0 O z p b X S w m c X V v d D t D b 2 x 1 b W 5 J Z G V u d G l 0 a W V z J n F 1 b 3 Q 7 O l s m c X V v d D t T Z W N 0 a W 9 u M S 9 U Y W J f R G V j c m V 0 b 3 M v V G l w b y B B b H R l c m F k b y 5 7 V G l w b y w w f S Z x d W 9 0 O y w m c X V v d D t T Z W N 0 a W 9 u M S 9 U Y W J f R G V j c m V 0 b 3 M v V G l w b y B B b H R l c m F k b y 5 7 T G V n a X N s Y c O n w 6 N v L D F 9 J n F 1 b 3 Q 7 L C Z x d W 9 0 O 1 N l Y 3 R p b 2 4 x L 1 R h Y l 9 E Z W N y Z X R v c y 9 U a X B v I E F s d G V y Y W R v L n t T Z X R v c i w y f S Z x d W 9 0 O y w m c X V v d D t T Z W N 0 a W 9 u M S 9 U Y W J f R G V j c m V 0 b 3 M v V G l w b y B B b H R l c m F k b y 5 7 R G l z c G 9 z a c O n w 6 N v L D N 9 J n F 1 b 3 Q 7 X S w m c X V v d D t S Z W x h d G l v b n N o a X B J b m Z v J n F 1 b 3 Q 7 O l t d f S I g L z 4 8 L 1 N 0 Y W J s Z U V u d H J p Z X M + P C 9 J d G V t P j x J d G V t P j x J d G V t T G 9 j Y X R p b 2 4 + P E l 0 Z W 1 U e X B l P k Z v c m 1 1 b G E 8 L 0 l 0 Z W 1 U e X B l P j x J d G V t U G F 0 a D 5 T Z W N 0 a W 9 u M S 9 U Y W J f R G V j c m V 0 b 3 M v R m 9 u d G U 8 L 0 l 0 Z W 1 Q Y X R o P j w v S X R l b U x v Y 2 F 0 a W 9 u P j x T d G F i b G V F b n R y a W V z I C 8 + P C 9 J d G V t P j x J d G V t P j x J d G V t T G 9 j Y X R p b 2 4 + P E l 0 Z W 1 U e X B l P k Z v c m 1 1 b G E 8 L 0 l 0 Z W 1 U e X B l P j x J d G V t U G F 0 a D 5 T Z W N 0 a W 9 u M S 9 U Y W J f R G V j c m V 0 b 3 M v V G F i X 0 R l Y 3 J l d G 9 z X 1 R h Y m x l P C 9 J d G V t U G F 0 a D 4 8 L 0 l 0 Z W 1 M b 2 N h d G l v b j 4 8 U 3 R h Y m x l R W 5 0 c m l l c y A v P j w v S X R l b T 4 8 S X R l b T 4 8 S X R l b U x v Y 2 F 0 a W 9 u P j x J d G V t V H l w Z T 5 G b 3 J t d W x h P C 9 J d G V t V H l w Z T 4 8 S X R l b V B h d G g + U 2 V j d G l v b j E v V G F i X 0 R l Y 3 J l d G 9 z L 1 R p c G 8 l M j B B b H R l c m F k b z w v S X R l b V B h d G g + P C 9 J d G V t T G 9 j Y X R p b 2 4 + P F N 0 Y W J s Z U V u d H J p Z X M g L z 4 8 L 0 l 0 Z W 0 + P E l 0 Z W 0 + P E l 0 Z W 1 M b 2 N h d G l v b j 4 8 S X R l b V R 5 c G U + R m 9 y b X V s Y T w v S X R l b V R 5 c G U + P E l 0 Z W 1 Q Y X R o P l N l Y 3 R p b 2 4 x L 1 R h Y l 9 M Z W c 8 L 0 l 0 Z W 1 Q Y X R o P j w v S X R l b U x v Y 2 F 0 a W 9 u P j x T d G F i b G V F b n R y a W V z P j x F b n R y e S B U e X B l P S J J c 1 B y a X Z h d G U i I F Z h b H V l P S J s M C I g L z 4 8 R W 5 0 c n k g V H l w Z T 0 i U X V l c n l J R C I g V m F s d W U 9 I n N j M D c 2 Y 2 R m M C 0 0 O W M 3 L T R l Y W M t Y j k w Y y 1 j Z T g w Y m Q 5 O T B m Z W 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I C Z x d W 9 0 O y w m c X V v d D t E a X N w b 3 N p w 6 f D o 2 8 m c X V v d D t d I i A v P j x F b n R y e S B U e X B l P S J G a W x s Q 2 9 s d W 1 u V H l w Z X M i I F Z h b H V l P S J z Q m d Z R 0 J n P T 0 i I C 8 + P E V u d H J 5 I F R 5 c G U 9 I k Z p b G x M Y X N 0 V X B k Y X R l Z C I g V m F s d W U 9 I m Q y M D I 1 L T A 0 L T E 0 V D E 0 O j U y O j M 2 L j A y O T Q 1 N D l a I i A v P j x F b n R y e S B U e X B l P S J G a W x s R X J y b 3 J D b 2 R l I i B W Y W x 1 Z T 0 i c 1 V u a 2 5 v d 2 4 i I C 8 + P E V u d H J 5 I F R 5 c G U 9 I l J l Y 2 9 2 Z X J 5 V G F y Z 2 V 0 U m 9 3 I i B W Y W x 1 Z T 0 i b D Q i I C 8 + P E V u d H J 5 I F R 5 c G U 9 I l J l Y 2 9 2 Z X J 5 V G F y Z 2 V 0 Q 2 9 s d W 1 u I i B W Y W x 1 Z T 0 i b D Y 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x l Z y 9 U a X B v I E F s d G V y Y W R v L n t U a X B v L D B 9 J n F 1 b 3 Q 7 L C Z x d W 9 0 O 1 N l Y 3 R p b 2 4 x L 1 R h Y l 9 M Z W c v V G l w b y B B b H R l c m F k b y 5 7 T G V n a X N s Y c O n w 6 N v L D F 9 J n F 1 b 3 Q 7 L C Z x d W 9 0 O 1 N l Y 3 R p b 2 4 x L 1 R h Y l 9 M Z W c v V G l w b y B B b H R l c m F k b y 5 7 U 2 V 0 b 3 I g L D J 9 J n F 1 b 3 Q 7 L C Z x d W 9 0 O 1 N l Y 3 R p b 2 4 x L 1 R h Y l 9 M Z W c v V G l w b y B B b H R l c m F k b y 5 7 R G l z c G 9 z a c O n w 6 N v L D N 9 J n F 1 b 3 Q 7 X S w m c X V v d D t D b 2 x 1 b W 5 D b 3 V u d C Z x d W 9 0 O z o 0 L C Z x d W 9 0 O 0 t l e U N v b H V t b k 5 h b W V z J n F 1 b 3 Q 7 O l t d L C Z x d W 9 0 O 0 N v b H V t b k l k Z W 5 0 a X R p Z X M m c X V v d D s 6 W y Z x d W 9 0 O 1 N l Y 3 R p b 2 4 x L 1 R h Y l 9 M Z W c v V G l w b y B B b H R l c m F k b y 5 7 V G l w b y w w f S Z x d W 9 0 O y w m c X V v d D t T Z W N 0 a W 9 u M S 9 U Y W J f T G V n L 1 R p c G 8 g Q W x 0 Z X J h Z G 8 u e 0 x l Z 2 l z b G H D p 8 O j b y w x f S Z x d W 9 0 O y w m c X V v d D t T Z W N 0 a W 9 u M S 9 U Y W J f T G V n L 1 R p c G 8 g Q W x 0 Z X J h Z G 8 u e 1 N l d G 9 y I C w y f S Z x d W 9 0 O y w m c X V v d D t T Z W N 0 a W 9 u M S 9 U Y W J f T G V n L 1 R p c G 8 g Q W x 0 Z X J h Z G 8 u e 0 R p c 3 B v c 2 n D p 8 O j b y w z f S Z x d W 9 0 O 1 0 s J n F 1 b 3 Q 7 U m V s Y X R p b 2 5 z a G l w S W 5 m b y Z x d W 9 0 O z p b X X 0 i I C 8 + P C 9 T d G F i b G V F b n R y a W V z P j w v S X R l b T 4 8 S X R l b T 4 8 S X R l b U x v Y 2 F 0 a W 9 u P j x J d G V t V H l w Z T 5 G b 3 J t d W x h P C 9 J d G V t V H l w Z T 4 8 S X R l b V B h d G g + U 2 V j d G l v b j E v V G F i X 0 x l Z y 9 G b 2 5 0 Z T w v S X R l b V B h d G g + P C 9 J d G V t T G 9 j Y X R p b 2 4 + P F N 0 Y W J s Z U V u d H J p Z X M g L z 4 8 L 0 l 0 Z W 0 + P E l 0 Z W 0 + P E l 0 Z W 1 M b 2 N h d G l v b j 4 8 S X R l b V R 5 c G U + R m 9 y b X V s Y T w v S X R l b V R 5 c G U + P E l 0 Z W 1 Q Y X R o P l N l Y 3 R p b 2 4 x L 1 R h Y l 9 M Z W c v V G F i X 0 x l Z 1 9 U Y W J s Z T w v S X R l b V B h d G g + P C 9 J d G V t T G 9 j Y X R p b 2 4 + P F N 0 Y W J s Z U V u d H J p Z X M g L z 4 8 L 0 l 0 Z W 0 + P E l 0 Z W 0 + P E l 0 Z W 1 M b 2 N h d G l v b j 4 8 S X R l b V R 5 c G U + R m 9 y b X V s Y T w v S X R l b V R 5 c G U + P E l 0 Z W 1 Q Y X R o P l N l Y 3 R p b 2 4 x L 1 R h Y l 9 M Z W c v V G l w b y U y M E F s d G V y Y W R v P C 9 J d G V t U G F 0 a D 4 8 L 0 l 0 Z W 1 M b 2 N h d G l v b j 4 8 U 3 R h Y m x l R W 5 0 c m l l c y A v P j w v S X R l b T 4 8 S X R l b T 4 8 S X R l b U x v Y 2 F 0 a W 9 u P j x J d G V t V H l w Z T 5 G b 3 J t d W x h P C 9 J d G V t V H l w Z T 4 8 S X R l b V B h d G g + U 2 V j d G l v b j E v V G F i X 0 1 1 b m l j J U M z J U F E c G l v c z w v S X R l b V B h d G g + P C 9 J d G V t T G 9 j Y X R p b 2 4 + P F N 0 Y W J s Z U V u d H J p Z X M + P E V u d H J 5 I F R 5 c G U 9 I k l z U H J p d m F 0 Z S I g V m F s d W U 9 I m w w I i A v P j x F b n R y e S B U e X B l P S J R d W V y e U l E I i B W Y W x 1 Z T 0 i c z R j M j h m N T M 0 L W J m Z j Y t N D d l M S 1 i O W M x L T g z Z W I x N W Y 1 Z T F m 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c O n w 6 N v 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D b 2 x 1 b W 5 D b 3 V u d C Z x d W 9 0 O z o z L C Z x d W 9 0 O 0 t l e U N v b H V t b k 5 h b W V z J n F 1 b 3 Q 7 O l t d L C Z x d W 9 0 O 0 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S Z W x h d G l v b n N o a X B J b m Z v J n F 1 b 3 Q 7 O l t d f S I g L z 4 8 R W 5 0 c n k g V H l w Z T 0 i R m l s b F N 0 Y X R 1 c y I g V m F s d W U 9 I n N D b 2 1 w b G V 0 Z S I g L z 4 8 R W 5 0 c n k g V H l w Z T 0 i R m l s b E N v b H V t b k 5 h b W V z I i B W Y W x 1 Z T 0 i c 1 s m c X V v d D t O L s K 6 J n F 1 b 3 Q 7 L C Z x d W 9 0 O 0 1 1 b m l j w 6 1 w a W 8 m c X V v d D s s J n F 1 b 3 Q 7 U m V n a c O j b y Z x d W 9 0 O 1 0 i I C 8 + P E V u d H J 5 I F R 5 c G U 9 I k Z p b G x D b 2 x 1 b W 5 U e X B l c y I g V m F s d W U 9 I n N B d 1 l H I i A v P j x F b n R y e S B U e X B l P S J G a W x s T G F z d F V w Z G F 0 Z W Q i I F Z h b H V l P S J k M j A y N C 0 x M S 0 x M V Q x N D o x N D o 1 M y 4 5 N j U 5 M z c 1 W i I g L z 4 8 R W 5 0 c n k g V H l w Z T 0 i R m l s b E V y c m 9 y Q 2 9 1 b n Q i I F Z h b H V l P S J s M C I g L z 4 8 R W 5 0 c n k g V H l w Z T 0 i R m l s b E V y c m 9 y Q 2 9 k Z S I g V m F s d W U 9 I n N V b m t u b 3 d u I i A v P j x F b n R y e S B U e X B l P S J G a W x s Q 2 9 1 b n Q i I F Z h b H V l P S J s O T I i I C 8 + P E V u d H J 5 I F R 5 c G U 9 I k F k Z G V k V G 9 E Y X R h T W 9 k Z W w i I F Z h b H V l P S J s M C I g L z 4 8 R W 5 0 c n k g V H l w Z T 0 i U m V j b 3 Z l c n l U Y X J n Z X R T a G V l d C I g V m F s d W U 9 I n N B c G 9 p b y I g L z 4 8 R W 5 0 c n k g V H l w Z T 0 i U m V j b 3 Z l c n l U Y X J n Z X R D b 2 x 1 b W 4 i I F Z h b H V l P S J s M i I g L z 4 8 R W 5 0 c n k g V H l w Z T 0 i U m V j b 3 Z l c n l U Y X J n Z X R S b 3 c i I F Z h b H V l P S J s N C I g L z 4 8 R W 5 0 c n k g V H l w Z T 0 i R m l s b F R h c m d l d C I g V m F s d W U 9 I n N U Y W J f T X V u a W P D r X B p b 3 M i I C 8 + P C 9 T d G F i b G V F b n R y a W V z P j w v S X R l b T 4 8 S X R l b T 4 8 S X R l b U x v Y 2 F 0 a W 9 u P j x J d G V t V H l w Z T 5 G b 3 J t d W x h P C 9 J d G V t V H l w Z T 4 8 S X R l b V B h d G g + U 2 V j d G l v b j E v V G F i X 0 1 1 b m l j J U M z J U F E c G l v c y 9 G b 2 5 0 Z T w v S X R l b V B h d G g + P C 9 J d G V t T G 9 j Y X R p b 2 4 + P F N 0 Y W J s Z U V u d H J p Z X M g L z 4 8 L 0 l 0 Z W 0 + P E l 0 Z W 0 + P E l 0 Z W 1 M b 2 N h d G l v b j 4 8 S X R l b V R 5 c G U + R m 9 y b X V s Y T w v S X R l b V R 5 c G U + P E l 0 Z W 1 Q Y X R o P l N l Y 3 R p b 2 4 x L 1 R h Y l 9 N d W 5 p Y y V D M y V B R H B p b 3 M v V G F i X 0 1 1 b m l j J U M z J U F E c G l v c 1 9 U Y W J s Z T w v S X R l b V B h d G g + P C 9 J d G V t T G 9 j Y X R p b 2 4 + P F N 0 Y W J s Z U V u d H J p Z X M g L z 4 8 L 0 l 0 Z W 0 + P E l 0 Z W 0 + P E l 0 Z W 1 M b 2 N h d G l v b j 4 8 S X R l b V R 5 c G U + R m 9 y b X V s Y T w v S X R l b V R 5 c G U + P E l 0 Z W 1 Q Y X R o P l N l Y 3 R p b 2 4 x L 1 R h Y l 9 N d W 5 p Y y V D M y V B R H B p b 3 M v V G l w b y U y M E F s d G V y Y W R v P C 9 J d G V t U G F 0 a D 4 8 L 0 l 0 Z W 1 M b 2 N h d G l v b j 4 8 U 3 R h Y m x l R W 5 0 c m l l c y A v P j w v S X R l b T 4 8 S X R l b T 4 8 S X R l b U x v Y 2 F 0 a W 9 u P j x J d G V t V H l w Z T 5 G b 3 J t d W x h P C 9 J d G V t V H l w Z T 4 8 S X R l b V B h d G g + U 2 V j d G l v b j E v V G F i X 0 x l Z 2 l z b G E l Q z M l Q T c l Q z M l Q T N v P C 9 J d G V t U G F 0 a D 4 8 L 0 l 0 Z W 1 M b 2 N h d G l v b j 4 8 U 3 R h Y m x l R W 5 0 c m l l c z 4 8 R W 5 0 c n k g V H l w Z T 0 i S X N Q c m l 2 Y X R l I i B W Y W x 1 Z T 0 i b D A i I C 8 + P E V u d H J 5 I F R 5 c G U 9 I l F 1 Z X J 5 S U Q i I F Z h b H V l P S J z M 2 M x Y T A 2 M T k t O D Q 3 M y 0 0 M m Z l L W E 4 M m Q t M D A 4 M m U y Y j R j M z l 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U Y X J n Z X Q i I F Z h b H V l P S J z V G F i X 0 x l Z 2 l z b G H D p 8 O j b y 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S 0 w N C 0 x N F Q x N D o 1 M z o w N i 4 3 N z E x M z Q 3 W i I g L z 4 8 R W 5 0 c n k g V H l w Z T 0 i R m l s b E N v b H V t b l R 5 c G V z I i B W Y W x 1 Z T 0 i c 0 J n W U d C Z z 0 9 I i A v P j x F b n R y e S B U e X B l P S J G a W x s Q 2 9 s d W 1 u T m F t Z X M i I F Z h b H V l P S J z W y Z x d W 9 0 O 1 R p c G 8 m c X V v d D s s J n F 1 b 3 Q 7 T G V n a X N s Y c O n w 6 N v J n F 1 b 3 Q 7 L C Z x d W 9 0 O 0 R p c 3 B v c 2 n D p 8 O j b y Z x d W 9 0 O y w m c X V v d D t T Z X R v 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D b 2 x 1 b W 5 D b 3 V u d C Z x d W 9 0 O z o 0 L C Z x d W 9 0 O 0 t l e U N v b H V t b k 5 h b W V z J n F 1 b 3 Q 7 O l t d L C Z x d W 9 0 O 0 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S Z W x h d G l v b n N o a X B J b m Z v J n F 1 b 3 Q 7 O l t d f S I g L z 4 8 R W 5 0 c n k g V H l w Z T 0 i U m V j b 3 Z l c n l U Y X J n Z X R S b 3 c i I F Z h b H V l P S J s N C I g L z 4 8 R W 5 0 c n k g V H l w Z T 0 i U m V j b 3 Z l c n l U Y X J n Z X R D b 2 x 1 b W 4 i I F Z h b H V l P S J s N i I g L z 4 8 R W 5 0 c n k g V H l w Z T 0 i U m V j b 3 Z l c n l U Y X J n Z X R T a G V l d C I g V m F s d W U 9 I n N B c G 9 p b y I g L z 4 8 L 1 N 0 Y W J s Z U V u d H J p Z X M + P C 9 J d G V t P j x J d G V t P j x J d G V t T G 9 j Y X R p b 2 4 + P E l 0 Z W 1 U e X B l P k Z v c m 1 1 b G E 8 L 0 l 0 Z W 1 U e X B l P j x J d G V t U G F 0 a D 5 T Z W N 0 a W 9 u M S 9 U Y W J f T G V n a X N s Y S V D M y V B N y V D M y V B M 2 8 v R m 9 u d G U 8 L 0 l 0 Z W 1 Q Y X R o P j w v S X R l b U x v Y 2 F 0 a W 9 u P j x T d G F i b G V F b n R y a W V z I C 8 + P C 9 J d G V t P j x J d G V t P j x J d G V t T G 9 j Y X R p b 2 4 + P E l 0 Z W 1 U e X B l P k Z v c m 1 1 b G E 8 L 0 l 0 Z W 1 U e X B l P j x J d G V t U G F 0 a D 5 T Z W N 0 a W 9 u M S 9 U Y W J f T G V n a X N s Y S V D M y V B N y V D M y V B M 2 8 v Q 2 9 s d W 5 h c y U y M E 1 l c 2 N s Y W R h c z w v S X R l b V B h d G g + P C 9 J d G V t T G 9 j Y X R p b 2 4 + P F N 0 Y W J s Z U V u d H J p Z X M g L z 4 8 L 0 l 0 Z W 0 + P E l 0 Z W 0 + P E l 0 Z W 1 M b 2 N h d G l v b j 4 8 S X R l b V R 5 c G U + R m 9 y b X V s Y T w v S X R l b V R 5 c G U + P E l 0 Z W 1 Q Y X R o P l N l Y 3 R p b 2 4 x L 1 R h Y l 9 M Z W d p c 2 x h J U M z J U E 3 J U M z J U E z b y 9 D b 2 x 1 b m F z J T I w U m V u b 2 1 l Y W R h c z w v S X R l b V B h d G g + P C 9 J d G V t T G 9 j Y X R p b 2 4 + P F N 0 Y W J s Z U V u d H J p Z X M g L z 4 8 L 0 l 0 Z W 0 + P C 9 J d G V t c z 4 8 L 0 x v Y 2 F s U G F j a 2 F n Z U 1 l d G F k Y X R h R m l s Z T 4 W A A A A U E s F B g A A A A A A A A A A A A A A A A A A A A A A A C Y B A A A B A A A A 0 I y d 3 w E V 0 R G M e g D A T 8 K X 6 w E A A A B 1 d L z R u w C l S Z i 1 Q 2 2 E T 2 J x A A A A A A I A A A A A A B B m A A A A A Q A A I A A A A E L d V k u d g + S 1 Q g a i T f k H N U k K u m H + d k G x Y F z 6 l Y T B p r U 1 A A A A A A 6 A A A A A A g A A I A A A A E D J O t A 8 F T I X r F o v 5 e R i 7 m M F J l i u T a T J o d Z 3 R Q 6 r q T y b U A A A A H b D a F m n Y Z L 2 S Q A v p R Z b O 3 D 3 8 g r m T H 6 D i 6 x b j / y y 0 G g f m s p e X V 0 r K a 4 q H Q U r 0 l X Y R p h 8 2 X D + 6 T k I w v 3 r X U L G 5 5 v t e v G e + s 7 + v A z F S F g V T W o E Q A A A A L F G I 6 0 T n s f / 4 L 9 l v O C K S d b M 9 L e m L y x s K y A 5 J e N H T c 5 M 6 v n z p D W b u y W w B 3 t b h b 2 r T k T I F 8 J x 6 h D Q N g b 5 C Y P F g J Y = < / D a t a M a s h u p > 
</file>

<file path=customXml/itemProps1.xml><?xml version="1.0" encoding="utf-8"?>
<ds:datastoreItem xmlns:ds="http://schemas.openxmlformats.org/officeDocument/2006/customXml" ds:itemID="{A06103CB-46EA-4CE1-8167-3F8D056A43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Cadastro</vt:lpstr>
      <vt:lpstr>Checklist</vt:lpstr>
      <vt:lpstr>Empregos</vt:lpstr>
      <vt:lpstr>Investimentos</vt:lpstr>
      <vt:lpstr>Área</vt:lpstr>
      <vt:lpstr>Socioeconômico e Ambiental</vt:lpstr>
      <vt:lpstr>Apoio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CODIN .</dc:creator>
  <cp:lastModifiedBy>CODIN .</cp:lastModifiedBy>
  <cp:lastPrinted>2025-11-12T15:39:27Z</cp:lastPrinted>
  <dcterms:created xsi:type="dcterms:W3CDTF">2024-11-11T13:54:54Z</dcterms:created>
  <dcterms:modified xsi:type="dcterms:W3CDTF">2025-12-15T19:26:01Z</dcterms:modified>
</cp:coreProperties>
</file>